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 codeName="{B7FE6334-C1A2-E50D-BD3D-5F4D41BBC2E3}"/>
  <workbookPr codeName="ThisWorkbook" defaultThemeVersion="124226"/>
  <bookViews>
    <workbookView xWindow="315" yWindow="90" windowWidth="18660" windowHeight="7080"/>
  </bookViews>
  <sheets>
    <sheet name="설계대가" sheetId="4" r:id="rId1"/>
    <sheet name="공사감리대가" sheetId="5" r:id="rId2"/>
    <sheet name="프린트" sheetId="6" r:id="rId3"/>
  </sheets>
  <functionGroups/>
  <calcPr calcId="125725"/>
</workbook>
</file>

<file path=xl/calcChain.xml><?xml version="1.0" encoding="utf-8"?>
<calcChain xmlns="http://schemas.openxmlformats.org/spreadsheetml/2006/main">
  <c r="Z49" i="5"/>
  <c r="X41" i="4" l="1"/>
  <c r="W31" i="5"/>
  <c r="Z31" s="1"/>
  <c r="Z50"/>
  <c r="Z40"/>
  <c r="Z39"/>
  <c r="Z38"/>
  <c r="Z37"/>
  <c r="Z36"/>
  <c r="Z35"/>
  <c r="Z34"/>
  <c r="Z33"/>
  <c r="Z32"/>
  <c r="Z30"/>
  <c r="Z29"/>
  <c r="Z28"/>
  <c r="Z27"/>
  <c r="Z26"/>
  <c r="Z25"/>
  <c r="Z24"/>
  <c r="Z23"/>
  <c r="Z22"/>
  <c r="Z21"/>
  <c r="Z20"/>
  <c r="Z19"/>
  <c r="Z18"/>
  <c r="Z17"/>
  <c r="Z16"/>
  <c r="Z15"/>
  <c r="Z41" l="1"/>
  <c r="Z42" s="1"/>
  <c r="W43"/>
  <c r="Z43" s="1"/>
  <c r="W44" s="1"/>
  <c r="Z44" s="1"/>
  <c r="Z45" l="1"/>
  <c r="W47" l="1"/>
  <c r="Z47" s="1"/>
  <c r="W48"/>
  <c r="Z48" s="1"/>
  <c r="W46"/>
  <c r="Z46" s="1"/>
  <c r="Z51" l="1"/>
  <c r="Z53" s="1"/>
  <c r="S9" s="1"/>
  <c r="AG24" s="1"/>
  <c r="J48" l="1"/>
  <c r="J49"/>
  <c r="J50"/>
  <c r="J51"/>
  <c r="J52"/>
  <c r="J53"/>
  <c r="J54"/>
  <c r="J47"/>
  <c r="I50" i="4"/>
  <c r="I51"/>
  <c r="I52"/>
  <c r="I53"/>
  <c r="I54"/>
  <c r="I55"/>
  <c r="I56"/>
  <c r="I49"/>
  <c r="U44"/>
  <c r="X44" s="1"/>
  <c r="X57"/>
  <c r="X54"/>
  <c r="X53"/>
  <c r="X52"/>
  <c r="X51"/>
  <c r="X50"/>
  <c r="X49"/>
  <c r="X48"/>
  <c r="X47"/>
  <c r="X46"/>
  <c r="X45"/>
  <c r="X43"/>
  <c r="X42"/>
  <c r="X40"/>
  <c r="X39"/>
  <c r="X38"/>
  <c r="X37"/>
  <c r="X36"/>
  <c r="X35"/>
  <c r="X34"/>
  <c r="X33"/>
  <c r="X32"/>
  <c r="X31"/>
  <c r="X30"/>
  <c r="X29"/>
  <c r="X28"/>
  <c r="X27"/>
  <c r="X26"/>
  <c r="X25"/>
  <c r="X24"/>
  <c r="X23"/>
  <c r="X22"/>
  <c r="X21"/>
  <c r="X20"/>
  <c r="X16"/>
  <c r="U19" l="1"/>
  <c r="X19" s="1"/>
  <c r="J55" i="5"/>
  <c r="E43" s="1"/>
  <c r="I57" i="4"/>
  <c r="D45" s="1"/>
  <c r="U58"/>
  <c r="X58" s="1"/>
  <c r="U59" s="1"/>
  <c r="X59" s="1"/>
  <c r="U18"/>
  <c r="X18" s="1"/>
  <c r="U17"/>
  <c r="X17" s="1"/>
  <c r="X55" l="1"/>
  <c r="X56" s="1"/>
  <c r="X60" s="1"/>
  <c r="U63" l="1"/>
  <c r="X63" s="1"/>
  <c r="U61"/>
  <c r="X61" s="1"/>
  <c r="X64"/>
  <c r="U62"/>
  <c r="X62" s="1"/>
  <c r="X65" l="1"/>
  <c r="X67" l="1"/>
  <c r="U15"/>
  <c r="X15" s="1"/>
  <c r="R9" l="1"/>
  <c r="AE25"/>
</calcChain>
</file>

<file path=xl/sharedStrings.xml><?xml version="1.0" encoding="utf-8"?>
<sst xmlns="http://schemas.openxmlformats.org/spreadsheetml/2006/main" count="565" uniqueCount="331">
  <si>
    <t xml:space="preserve"> </t>
  </si>
  <si>
    <t>건축설계 대가요율</t>
    <phoneticPr fontId="3" type="noConversion"/>
  </si>
  <si>
    <t>(단위 : %)</t>
    <phoneticPr fontId="3" type="noConversion"/>
  </si>
  <si>
    <t>구분</t>
  </si>
  <si>
    <t>연번</t>
  </si>
  <si>
    <t>내용</t>
  </si>
  <si>
    <t>산식</t>
  </si>
  <si>
    <t>기준금액</t>
  </si>
  <si>
    <t>적용</t>
  </si>
  <si>
    <t>단위</t>
  </si>
  <si>
    <t>산출금액</t>
  </si>
  <si>
    <t>종별</t>
  </si>
  <si>
    <t>제3종(복잡)</t>
  </si>
  <si>
    <t>제2종(보통)</t>
  </si>
  <si>
    <t>제1종(단순)</t>
  </si>
  <si>
    <t>기획</t>
  </si>
  <si>
    <t>(1)</t>
  </si>
  <si>
    <t>기획업무</t>
  </si>
  <si>
    <t>%</t>
  </si>
  <si>
    <t>공사비</t>
  </si>
  <si>
    <t>도서의 양</t>
  </si>
  <si>
    <t>상급</t>
  </si>
  <si>
    <t>중급</t>
  </si>
  <si>
    <t>기본</t>
  </si>
  <si>
    <t>직접비</t>
  </si>
  <si>
    <t>직접인건비</t>
  </si>
  <si>
    <t>(2)</t>
  </si>
  <si>
    <t>기본 설계대가</t>
    <phoneticPr fontId="3" type="noConversion"/>
  </si>
  <si>
    <t>표1, 표2 참조</t>
  </si>
  <si>
    <t>일식</t>
  </si>
  <si>
    <t>직접경비</t>
  </si>
  <si>
    <t>(3)</t>
  </si>
  <si>
    <t>리모델링 설계</t>
  </si>
  <si>
    <t>(4)</t>
  </si>
  <si>
    <t>인테리어 설계</t>
  </si>
  <si>
    <t>(5)</t>
  </si>
  <si>
    <t>전통방식적용</t>
  </si>
  <si>
    <t>(6)</t>
  </si>
  <si>
    <t>각종심의</t>
    <phoneticPr fontId="3" type="noConversion"/>
  </si>
  <si>
    <t>실비 x 건</t>
    <phoneticPr fontId="3" type="noConversion"/>
  </si>
  <si>
    <t>건</t>
    <phoneticPr fontId="3" type="noConversion"/>
  </si>
  <si>
    <t>(7)</t>
  </si>
  <si>
    <t xml:space="preserve">지능형(IBS) 인증 </t>
    <phoneticPr fontId="3" type="noConversion"/>
  </si>
  <si>
    <t>(2) x (7.0~5.0)%</t>
    <phoneticPr fontId="3" type="noConversion"/>
  </si>
  <si>
    <t>%</t>
    <phoneticPr fontId="3" type="noConversion"/>
  </si>
  <si>
    <t>(8)</t>
  </si>
  <si>
    <t>에너지효율등급 인증</t>
    <phoneticPr fontId="3" type="noConversion"/>
  </si>
  <si>
    <t>(2) x (7.5~5.5)%</t>
    <phoneticPr fontId="3" type="noConversion"/>
  </si>
  <si>
    <t>(9)</t>
  </si>
  <si>
    <t>친환경 인증</t>
  </si>
  <si>
    <t>(2) x (9.5~8.0)%</t>
    <phoneticPr fontId="3" type="noConversion"/>
  </si>
  <si>
    <t>(10)</t>
  </si>
  <si>
    <t>3D 모델링</t>
    <phoneticPr fontId="3" type="noConversion"/>
  </si>
  <si>
    <t>실비 x 일식</t>
    <phoneticPr fontId="3" type="noConversion"/>
  </si>
  <si>
    <t>일식</t>
    <phoneticPr fontId="3" type="noConversion"/>
  </si>
  <si>
    <t>(11)</t>
  </si>
  <si>
    <t>음향,차음,방음,방진 설계</t>
  </si>
  <si>
    <t>실비 x 일식</t>
  </si>
  <si>
    <t>(12)</t>
  </si>
  <si>
    <t>모형</t>
  </si>
  <si>
    <t>(13)</t>
  </si>
  <si>
    <t>조감도</t>
  </si>
  <si>
    <t>(14)</t>
  </si>
  <si>
    <t>투시도</t>
  </si>
  <si>
    <t>(15)</t>
  </si>
  <si>
    <t>VE</t>
  </si>
  <si>
    <t>(16)</t>
  </si>
  <si>
    <t>FAST TRACK</t>
  </si>
  <si>
    <t>(17)</t>
  </si>
  <si>
    <t>흙막이 상세도</t>
  </si>
  <si>
    <t>(18)</t>
  </si>
  <si>
    <t>상세시공도서</t>
  </si>
  <si>
    <t>(19)</t>
  </si>
  <si>
    <t>BIM</t>
  </si>
  <si>
    <t>(20)</t>
  </si>
  <si>
    <t>등기용도면</t>
  </si>
  <si>
    <t>(21)</t>
  </si>
  <si>
    <t>사용승인도면</t>
  </si>
  <si>
    <t>(22)</t>
  </si>
  <si>
    <t>특기시방서</t>
  </si>
  <si>
    <t>(23)</t>
  </si>
  <si>
    <t>석면 등 조사 검사업무</t>
  </si>
  <si>
    <t>(24)</t>
  </si>
  <si>
    <t>사후설계관리업무</t>
  </si>
  <si>
    <t>(25)</t>
  </si>
  <si>
    <t>외국에서 설계하는 경우</t>
  </si>
  <si>
    <t>(26)</t>
  </si>
  <si>
    <t>외국어사용 설계를 하는 경우</t>
  </si>
  <si>
    <t>(27)</t>
  </si>
  <si>
    <t>특수자료비</t>
  </si>
  <si>
    <t>사용료 x 일식</t>
    <phoneticPr fontId="3" type="noConversion"/>
  </si>
  <si>
    <t>(28)</t>
  </si>
  <si>
    <t>공사견적비(적산)</t>
  </si>
  <si>
    <t>(29)</t>
  </si>
  <si>
    <t>컨설팅 업무 등 건축사상담</t>
  </si>
  <si>
    <t>시간당노임 x 시간</t>
    <phoneticPr fontId="3" type="noConversion"/>
  </si>
  <si>
    <t>시간</t>
  </si>
  <si>
    <t>(30)</t>
  </si>
  <si>
    <t>현장지도비(전기, 설비, 자재, 나무 등)</t>
  </si>
  <si>
    <t>인월수 x 회</t>
  </si>
  <si>
    <t>회</t>
  </si>
  <si>
    <t>1일단가</t>
  </si>
  <si>
    <t>인원</t>
  </si>
  <si>
    <t>소계</t>
  </si>
  <si>
    <t>(31)</t>
  </si>
  <si>
    <t>제출도서의 인쇄 및 청사진 등</t>
  </si>
  <si>
    <t>실비 x 부수</t>
  </si>
  <si>
    <t>부</t>
  </si>
  <si>
    <t>건축사</t>
  </si>
  <si>
    <t>(32)</t>
  </si>
  <si>
    <t>행정대행업무</t>
  </si>
  <si>
    <t>인월수 x 일</t>
  </si>
  <si>
    <t>특급기술자</t>
  </si>
  <si>
    <t>(33)</t>
  </si>
  <si>
    <t>세움터 등록(입력)비용</t>
  </si>
  <si>
    <t>고급기술자</t>
  </si>
  <si>
    <t>(34)</t>
  </si>
  <si>
    <t>건축물 사용 설명서 작성비</t>
  </si>
  <si>
    <t>중급기술자</t>
  </si>
  <si>
    <t>(35)</t>
  </si>
  <si>
    <t>숙박비</t>
  </si>
  <si>
    <t>실비 x 건</t>
  </si>
  <si>
    <t>건</t>
  </si>
  <si>
    <t>초급기술자</t>
  </si>
  <si>
    <t>(36)</t>
  </si>
  <si>
    <t>교통비</t>
  </si>
  <si>
    <t>고급숙련기술자</t>
  </si>
  <si>
    <t>(37)</t>
  </si>
  <si>
    <t>여비</t>
  </si>
  <si>
    <t>중급숙련기술자</t>
  </si>
  <si>
    <t>(38)</t>
  </si>
  <si>
    <t xml:space="preserve">인지대 등 </t>
  </si>
  <si>
    <t>초급숙련기술자</t>
  </si>
  <si>
    <t>(39)</t>
  </si>
  <si>
    <t>합계</t>
  </si>
  <si>
    <t>-</t>
  </si>
  <si>
    <t>(40)</t>
  </si>
  <si>
    <t>-</t>
    <phoneticPr fontId="3" type="noConversion"/>
  </si>
  <si>
    <t>※ 평균 근무일수 : 22일, 적용일 : 2018년 1월 1일 부터</t>
    <phoneticPr fontId="3" type="noConversion"/>
  </si>
  <si>
    <t>계</t>
  </si>
  <si>
    <t>A</t>
  </si>
  <si>
    <t>직접인건비+직접경비</t>
  </si>
  <si>
    <t>종합조정비</t>
  </si>
  <si>
    <t>B</t>
  </si>
  <si>
    <t>수탁비 총합 x 20%</t>
  </si>
  <si>
    <t>제경비(간접비)</t>
  </si>
  <si>
    <t>C</t>
  </si>
  <si>
    <t>직접인건비 x  (110~120)%</t>
  </si>
  <si>
    <t>창작 및 기술료</t>
  </si>
  <si>
    <t>D</t>
  </si>
  <si>
    <t>(직접인건비+ 제경비) x 20~40%</t>
  </si>
  <si>
    <t>합       계</t>
    <phoneticPr fontId="3" type="noConversion"/>
  </si>
  <si>
    <t>A+B+C+D</t>
  </si>
  <si>
    <t>설계대가의 조정</t>
    <phoneticPr fontId="3" type="noConversion"/>
  </si>
  <si>
    <t>E</t>
  </si>
  <si>
    <t>물가의 변동(물가상승률)</t>
  </si>
  <si>
    <t>합계 x 물가상승률(%)</t>
  </si>
  <si>
    <t>F</t>
  </si>
  <si>
    <t>설계변경</t>
  </si>
  <si>
    <t>합계 x 설계변경율(%)</t>
  </si>
  <si>
    <t>G</t>
  </si>
  <si>
    <t>계약내용의 변경</t>
  </si>
  <si>
    <t>합계 x 계약내용변경율(%)</t>
  </si>
  <si>
    <t>H</t>
  </si>
  <si>
    <t>계약에 특별히 정한 내용</t>
  </si>
  <si>
    <t>계약내용에 따른 추가금액</t>
  </si>
  <si>
    <t>설계대가</t>
  </si>
  <si>
    <t>(A+B+C+D+E+F+G+H) x 1.1</t>
  </si>
  <si>
    <t>VAT(부가가치세) 포함</t>
  </si>
  <si>
    <t>(단위 : %)</t>
    <phoneticPr fontId="3" type="noConversion"/>
  </si>
  <si>
    <t>건축공사감리 대가요율</t>
    <phoneticPr fontId="3" type="noConversion"/>
  </si>
  <si>
    <t>건축사사무소 OOO</t>
    <phoneticPr fontId="3" type="noConversion"/>
  </si>
  <si>
    <t>연번</t>
    <phoneticPr fontId="3" type="noConversion"/>
  </si>
  <si>
    <t>투입인원</t>
    <phoneticPr fontId="3" type="noConversion"/>
  </si>
  <si>
    <t>투입일</t>
    <phoneticPr fontId="3" type="noConversion"/>
  </si>
  <si>
    <t>비고</t>
    <phoneticPr fontId="3" type="noConversion"/>
  </si>
  <si>
    <t>소계(=투입인원 x 투입일)</t>
    <phoneticPr fontId="3" type="noConversion"/>
  </si>
  <si>
    <t>양식2</t>
    <phoneticPr fontId="3" type="noConversion"/>
  </si>
  <si>
    <t>[참조사항]</t>
    <phoneticPr fontId="3" type="noConversion"/>
  </si>
  <si>
    <t>엔지니어링기술부문별 기술자 노임단가(2018년 1월1일 부터 적용)</t>
    <phoneticPr fontId="3" type="noConversion"/>
  </si>
  <si>
    <t>엔지니어링기술부문별 기술자 노임단가(2018년 1월1일 부터 적용)</t>
    <phoneticPr fontId="3" type="noConversion"/>
  </si>
  <si>
    <t>표1 또는 표2 중 1선택</t>
  </si>
  <si>
    <t>식</t>
  </si>
  <si>
    <t>건축물의 사후관리 매뉴얼 작성</t>
  </si>
  <si>
    <t>인월수 x  일식</t>
  </si>
  <si>
    <t>건축물의 사후평가</t>
  </si>
  <si>
    <t>건설사업관리</t>
  </si>
  <si>
    <t>공사감리 체크리스트 기본외업무</t>
  </si>
  <si>
    <t>건설사업관리(CM)업무</t>
  </si>
  <si>
    <t>지구단위계획 등의 설계기준 작성 업무</t>
  </si>
  <si>
    <t>건축물의 현장조사 및 검사 등에 관한 업무</t>
  </si>
  <si>
    <t>건축공사 준공도서를 작성하는 업무</t>
  </si>
  <si>
    <t>종합계획도(Master Plan) 작성</t>
  </si>
  <si>
    <t>건축공사 사업타당성 분석</t>
  </si>
  <si>
    <t>건축물의 수명비용 분석</t>
  </si>
  <si>
    <t>건축물의 분양관련 지원</t>
  </si>
  <si>
    <t>건축물의 조사 또는 감정에 관한 업무</t>
  </si>
  <si>
    <t>정부요청 양식 외 감리일지 작성료</t>
  </si>
  <si>
    <t>감리앱의 사용료</t>
  </si>
  <si>
    <t>사용료 x 사용월수</t>
  </si>
  <si>
    <t>월</t>
  </si>
  <si>
    <t>감리외 건축사 상담</t>
  </si>
  <si>
    <t>추가업무 시</t>
  </si>
  <si>
    <t>제출도서의 인쇄 등</t>
  </si>
  <si>
    <t>인월수 x 건</t>
  </si>
  <si>
    <t>기술료</t>
  </si>
  <si>
    <t>합       계</t>
  </si>
  <si>
    <t>A+B+C</t>
  </si>
  <si>
    <t>VAT(부가가치세) 제외</t>
  </si>
  <si>
    <t>감리대가</t>
  </si>
  <si>
    <t>기타 (                                )</t>
    <phoneticPr fontId="3" type="noConversion"/>
  </si>
  <si>
    <t>OOO신축공사</t>
    <phoneticPr fontId="3" type="noConversion"/>
  </si>
  <si>
    <t>OO도 OO군 OO면 OO리 OO번지</t>
    <phoneticPr fontId="3" type="noConversion"/>
  </si>
  <si>
    <t>대표(건축사)  홍      길      동</t>
    <phoneticPr fontId="3" type="noConversion"/>
  </si>
  <si>
    <t>* 유효기간 : 제출 일로부터 15일</t>
    <phoneticPr fontId="3" type="noConversion"/>
  </si>
  <si>
    <t>OOO</t>
    <phoneticPr fontId="3" type="noConversion"/>
  </si>
  <si>
    <t>평균급여액 x 소요인원(1+제비율)</t>
    <phoneticPr fontId="3" type="noConversion"/>
  </si>
  <si>
    <t>공사비</t>
    <phoneticPr fontId="3" type="noConversion"/>
  </si>
  <si>
    <t xml:space="preserve">  - 제비율:제경비와 창작 및 기술료를 합산한 비율</t>
    <phoneticPr fontId="3" type="noConversion"/>
  </si>
  <si>
    <t>기준금액</t>
    <phoneticPr fontId="3" type="noConversion"/>
  </si>
  <si>
    <t>견  적  서</t>
    <phoneticPr fontId="3" type="noConversion"/>
  </si>
  <si>
    <t>타 법령에서 정한 건축사 업무</t>
    <phoneticPr fontId="3" type="noConversion"/>
  </si>
  <si>
    <t>실비 x 일식</t>
    <phoneticPr fontId="3" type="noConversion"/>
  </si>
  <si>
    <t>일식</t>
    <phoneticPr fontId="3" type="noConversion"/>
  </si>
  <si>
    <t>일식</t>
    <phoneticPr fontId="3" type="noConversion"/>
  </si>
  <si>
    <t>대표(건축사)  홍    길    동</t>
    <phoneticPr fontId="3" type="noConversion"/>
  </si>
  <si>
    <t>&lt; 감 리 대 가&gt;</t>
    <phoneticPr fontId="3" type="noConversion"/>
  </si>
  <si>
    <t>&lt; 설 계 대 가&gt;</t>
    <phoneticPr fontId="3" type="noConversion"/>
  </si>
  <si>
    <t xml:space="preserve"> 건축물의 설계대가 산출표</t>
    <phoneticPr fontId="3" type="noConversion"/>
  </si>
  <si>
    <t xml:space="preserve"> 설계대가 : </t>
    <phoneticPr fontId="3" type="noConversion"/>
  </si>
  <si>
    <t>총       계</t>
    <phoneticPr fontId="3" type="noConversion"/>
  </si>
  <si>
    <t>A+B+C+D+E+F+G+H</t>
    <phoneticPr fontId="3" type="noConversion"/>
  </si>
  <si>
    <t>VAT(부가가치세) 제외</t>
    <phoneticPr fontId="3" type="noConversion"/>
  </si>
  <si>
    <t>-</t>
    <phoneticPr fontId="3" type="noConversion"/>
  </si>
  <si>
    <t>※ 공사비가 5,000억원 이상일 경우</t>
    <phoneticPr fontId="3" type="noConversion"/>
  </si>
  <si>
    <t xml:space="preserve">              ※ 요율  = </t>
    <phoneticPr fontId="3" type="noConversion"/>
  </si>
  <si>
    <t xml:space="preserve"> - 평균급여액:설계,감리업무 등에 참여하는 건축사, 건축사보,
   보조원, 사무원 등의 평균 급여액</t>
    <phoneticPr fontId="3" type="noConversion"/>
  </si>
  <si>
    <t>(표1) 공사비요율에 따른 기본설계대가</t>
    <phoneticPr fontId="3" type="noConversion"/>
  </si>
  <si>
    <t>(표2) 인월수산정방식에 따른 기본설계대가</t>
    <phoneticPr fontId="3" type="noConversion"/>
  </si>
  <si>
    <t xml:space="preserve">         2. 종별     :</t>
    <phoneticPr fontId="3" type="noConversion"/>
  </si>
  <si>
    <t xml:space="preserve">         1. 공사비  :</t>
    <phoneticPr fontId="3" type="noConversion"/>
  </si>
  <si>
    <t xml:space="preserve">         3. 요율     :</t>
    <phoneticPr fontId="3" type="noConversion"/>
  </si>
  <si>
    <t xml:space="preserve">   2) 기본설계대가 = </t>
    <phoneticPr fontId="3" type="noConversion"/>
  </si>
  <si>
    <t xml:space="preserve">   1) 기본설계대가 = </t>
    <phoneticPr fontId="3" type="noConversion"/>
  </si>
  <si>
    <t>(전화번호 : 010 - 0000 - 0000)</t>
    <phoneticPr fontId="3" type="noConversion"/>
  </si>
  <si>
    <t xml:space="preserve">    상기 지번의 용도 건축물에 대한 설계대가를 제출합니다</t>
    <phoneticPr fontId="3" type="noConversion"/>
  </si>
  <si>
    <t xml:space="preserve">     3) 용도      :</t>
    <phoneticPr fontId="3" type="noConversion"/>
  </si>
  <si>
    <t xml:space="preserve">     2) 지번      :</t>
    <phoneticPr fontId="3" type="noConversion"/>
  </si>
  <si>
    <t xml:space="preserve">     1) 의뢰인   :</t>
    <phoneticPr fontId="3" type="noConversion"/>
  </si>
  <si>
    <t xml:space="preserve">         4. 공사비가 5,000억원 이상일 경우의 건축공사감리 대가요율은 하단의 공식과 같이 직접 입력하여 산정하십시오!</t>
    <phoneticPr fontId="3" type="noConversion"/>
  </si>
  <si>
    <t xml:space="preserve">         4. 공사비가 5,000억원 이상일 경우의 건축설계 대가요율은 하단의 공식과 같이 직접 입력하여 산정하십시오!</t>
    <phoneticPr fontId="3" type="noConversion"/>
  </si>
  <si>
    <t xml:space="preserve">       1. 공사비를 입력하십시오.
       2. 입력시 종별과 도서의 양을 입력하십시오. ( ex. 제3종(복잡))
       3. 공사비와 종별이 입력이 되면, 직선보간법에 따라 자동으로 요율이 생성되어 기본감리대가가 산정됩니다.</t>
    <phoneticPr fontId="3" type="noConversion"/>
  </si>
  <si>
    <t xml:space="preserve">공사감리대가 : </t>
    <phoneticPr fontId="3" type="noConversion"/>
  </si>
  <si>
    <t>건축물의 종류</t>
  </si>
  <si>
    <t>1종(단순)</t>
  </si>
  <si>
    <t>2종(보통)</t>
  </si>
  <si>
    <t>3종(복잡)</t>
  </si>
  <si>
    <t>문화 및 집회시설, 운수시설(철도시설, 공항시설, 항만시설, 종합여객 시설 등), 의료시설, 교육연구시설 중 도서관, 운동시설, 숙박시설 중 관광숙박시설, 발전시설(발전소, 집단에너지 공급시설 포함), 방송통신시설(방송, 통신시설, 촬영시설), 묘지관련시설 중 화장장, 관광휴게시설 중 관망탑, 기타 제3종 용도와 유사한 것</t>
  </si>
  <si>
    <r>
      <rPr>
        <sz val="11"/>
        <color theme="1"/>
        <rFont val="맑은 고딕"/>
        <family val="3"/>
        <charset val="129"/>
      </rPr>
      <t>※</t>
    </r>
    <r>
      <rPr>
        <sz val="11"/>
        <color theme="1"/>
        <rFont val="맑은 고딕"/>
        <family val="2"/>
        <charset val="129"/>
        <scheme val="minor"/>
      </rPr>
      <t xml:space="preserve"> 감리대가 산정방식에 적용하는 건축물의 종별 구분</t>
    </r>
    <phoneticPr fontId="3" type="noConversion"/>
  </si>
  <si>
    <t>OOO</t>
    <phoneticPr fontId="3" type="noConversion"/>
  </si>
  <si>
    <t>(전화번호 : 010 - 0000 - 0000)</t>
    <phoneticPr fontId="3" type="noConversion"/>
  </si>
  <si>
    <t>OO도 OO군 OO면 OO리 OO번지</t>
    <phoneticPr fontId="3" type="noConversion"/>
  </si>
  <si>
    <t>OOO신축공사</t>
    <phoneticPr fontId="3" type="noConversion"/>
  </si>
  <si>
    <t>견  적  서</t>
    <phoneticPr fontId="3" type="noConversion"/>
  </si>
  <si>
    <t xml:space="preserve">     1) 의뢰인  :</t>
    <phoneticPr fontId="3" type="noConversion"/>
  </si>
  <si>
    <t xml:space="preserve">     2) 지번     :</t>
    <phoneticPr fontId="3" type="noConversion"/>
  </si>
  <si>
    <t xml:space="preserve">     3) 용도     :</t>
    <phoneticPr fontId="3" type="noConversion"/>
  </si>
  <si>
    <t xml:space="preserve">        상기 지번의 용도 건축물에 대한 감리대가를 제출합니다</t>
    <phoneticPr fontId="3" type="noConversion"/>
  </si>
  <si>
    <t>건축사사무소 OOO</t>
    <phoneticPr fontId="3" type="noConversion"/>
  </si>
  <si>
    <t>대표(건축사)  홍    길    동</t>
    <phoneticPr fontId="3" type="noConversion"/>
  </si>
  <si>
    <t>기본 감리대가</t>
    <phoneticPr fontId="3" type="noConversion"/>
  </si>
  <si>
    <t>시간당노임 x  시간</t>
    <phoneticPr fontId="3" type="noConversion"/>
  </si>
  <si>
    <t>인월수 x 시간</t>
    <phoneticPr fontId="3" type="noConversion"/>
  </si>
  <si>
    <t>행정대행업무</t>
    <phoneticPr fontId="3" type="noConversion"/>
  </si>
  <si>
    <t>인월수 x 일식</t>
    <phoneticPr fontId="3" type="noConversion"/>
  </si>
  <si>
    <t>일식</t>
    <phoneticPr fontId="3" type="noConversion"/>
  </si>
  <si>
    <t>타 법령에서 정한 건축사 업무</t>
    <phoneticPr fontId="3" type="noConversion"/>
  </si>
  <si>
    <t>실비 x 일식</t>
    <phoneticPr fontId="3" type="noConversion"/>
  </si>
  <si>
    <t>일식</t>
    <phoneticPr fontId="3" type="noConversion"/>
  </si>
  <si>
    <t>기타 (                                )</t>
    <phoneticPr fontId="3" type="noConversion"/>
  </si>
  <si>
    <t>(2)~(26)</t>
    <phoneticPr fontId="3" type="noConversion"/>
  </si>
  <si>
    <t>-</t>
    <phoneticPr fontId="3" type="noConversion"/>
  </si>
  <si>
    <t>-</t>
    <phoneticPr fontId="3" type="noConversion"/>
  </si>
  <si>
    <t>감리대가의 조정</t>
    <phoneticPr fontId="3" type="noConversion"/>
  </si>
  <si>
    <t>합계 x 물가상승률(%)</t>
    <phoneticPr fontId="3" type="noConversion"/>
  </si>
  <si>
    <t>설계변경으로 인한 감리업무 변경</t>
    <phoneticPr fontId="3" type="noConversion"/>
  </si>
  <si>
    <t>합계 x 감리업무변경율(%)</t>
    <phoneticPr fontId="3" type="noConversion"/>
  </si>
  <si>
    <t>합계 x 계약내용변경율(%)</t>
    <phoneticPr fontId="3" type="noConversion"/>
  </si>
  <si>
    <t xml:space="preserve">  </t>
    <phoneticPr fontId="3" type="noConversion"/>
  </si>
  <si>
    <t>총     계</t>
    <phoneticPr fontId="3" type="noConversion"/>
  </si>
  <si>
    <t>가설건축물, 창고시설(하역장), 자동차 관련시설(정비공장, 운전학원, 정비학원 제외), 동물 및 식물관련시설(가축용 창고, 관리사, 가축시장, 버섯재배사), 기타 제1종 용도와 유사한 것
※ 제1종 시설로서 공기조화 설비 등 특수설비를 요하는 시설은 제2종을 적용</t>
    <phoneticPr fontId="3" type="noConversion"/>
  </si>
  <si>
    <t>공작물(굴뚝, 옹벽, 고가수조 등), 단독주택, 공동주택, 제1종 근린생활시설, 제2종 근린생활시설, 판매시설, 장례식장, 교육연구시설(도서관 제외), 노유자시설, 수련시설, 업무시설, 숙박시설(관광숙박시설 제외), 위락시설, 공장, 창고시설(냉장, 냉동창고 포함), 위험물저장 및 처리시설, 자동차 관련시설(정비공장, 운전학원, 정비학원), 동물 및 식물관련시설, 분뇨 및 쓰레기처리시설, 교정 및 군사시설, 묘지관련시설(화장장제외), 관광휴게시설(관망탑 제외), 기타 제2종 용도와 유사한 것
※ 제2종 시설로서 특수구조 또는 공기조화 설비 등 특수설비를 요하는 시설은 제3종을 적용</t>
    <phoneticPr fontId="3" type="noConversion"/>
  </si>
  <si>
    <t>건축물의 공사감리대가 산출표</t>
    <phoneticPr fontId="3" type="noConversion"/>
  </si>
  <si>
    <t>-</t>
    <phoneticPr fontId="3" type="noConversion"/>
  </si>
  <si>
    <t xml:space="preserve">    1. 공사비를 입력하십시오.
    2. 입력시 종별과 도서의 양을 입력하십시오. ( ex. 제3종상급)
    3. 공사비와 종별이 입력이 되면, 직선보간법에 따라 자동으로 요율이 생성되어 기본설계대가가 산정됩니다.</t>
    <phoneticPr fontId="3" type="noConversion"/>
  </si>
  <si>
    <t xml:space="preserve"> 1) 기본감리대가 = </t>
    <phoneticPr fontId="3" type="noConversion"/>
  </si>
  <si>
    <t>제2종(보통)</t>
    <phoneticPr fontId="3" type="noConversion"/>
  </si>
  <si>
    <t>투입일</t>
    <phoneticPr fontId="3" type="noConversion"/>
  </si>
  <si>
    <t>소계(=투입인원 x 투입일)</t>
    <phoneticPr fontId="3" type="noConversion"/>
  </si>
  <si>
    <t>비고</t>
    <phoneticPr fontId="3" type="noConversion"/>
  </si>
  <si>
    <t>-</t>
    <phoneticPr fontId="3" type="noConversion"/>
  </si>
  <si>
    <t xml:space="preserve"> 2) 기본감리대가 = </t>
    <phoneticPr fontId="3" type="noConversion"/>
  </si>
  <si>
    <t xml:space="preserve"> (표2) 인월수산정방식에 따른 기본감리대가</t>
    <phoneticPr fontId="3" type="noConversion"/>
  </si>
  <si>
    <t xml:space="preserve"> (표1) 공사비요율에 따른 기본감리대가</t>
    <phoneticPr fontId="3" type="noConversion"/>
  </si>
  <si>
    <t>※ 공사비가 5,000억원 이상일 경우</t>
    <phoneticPr fontId="3" type="noConversion"/>
  </si>
  <si>
    <t xml:space="preserve">             ※ 요율  = </t>
    <phoneticPr fontId="3" type="noConversion"/>
  </si>
  <si>
    <t>평균급여액 x 소요인원(1+제비율)</t>
    <phoneticPr fontId="3" type="noConversion"/>
  </si>
  <si>
    <t>공사비</t>
    <phoneticPr fontId="3" type="noConversion"/>
  </si>
  <si>
    <t xml:space="preserve"> - 제비율:제경비와 창작 및 기술료를 합산한 비율</t>
    <phoneticPr fontId="3" type="noConversion"/>
  </si>
  <si>
    <t xml:space="preserve"> - 평균급여액:설계,감리업무 등에 참여하는 건축사, 건축사보,
   보조원, 사무원 등의 평균 급여액</t>
    <phoneticPr fontId="3" type="noConversion"/>
  </si>
  <si>
    <t>3종상급</t>
  </si>
  <si>
    <t>총계 x (3~8%)</t>
    <phoneticPr fontId="3" type="noConversion"/>
  </si>
  <si>
    <t>(3)~(40)</t>
    <phoneticPr fontId="3" type="noConversion"/>
  </si>
  <si>
    <t>배</t>
    <phoneticPr fontId="3" type="noConversion"/>
  </si>
  <si>
    <t>G</t>
    <phoneticPr fontId="3" type="noConversion"/>
  </si>
  <si>
    <t>계약에 특별히 정한 내용</t>
    <phoneticPr fontId="3" type="noConversion"/>
  </si>
  <si>
    <t>계약내용에 따른 추가비용</t>
    <phoneticPr fontId="3" type="noConversion"/>
  </si>
  <si>
    <t>일식</t>
    <phoneticPr fontId="3" type="noConversion"/>
  </si>
  <si>
    <t>H</t>
    <phoneticPr fontId="3" type="noConversion"/>
  </si>
  <si>
    <t>관계 법령에 근거한 전문분야 감리대가</t>
    <phoneticPr fontId="3" type="noConversion"/>
  </si>
  <si>
    <t>해당 법령에서 정한 대가 전액</t>
    <phoneticPr fontId="3" type="noConversion"/>
  </si>
  <si>
    <t>A+B+C+D+E+F+G+H</t>
    <phoneticPr fontId="3" type="noConversion"/>
  </si>
  <si>
    <t>(A+B+C+D+E+F+G+H) x 1.1</t>
    <phoneticPr fontId="3" type="noConversion"/>
  </si>
  <si>
    <t>* 유효기간 : 제출 일로부터 15일</t>
    <phoneticPr fontId="3" type="noConversion"/>
  </si>
  <si>
    <t>양식3</t>
    <phoneticPr fontId="3" type="noConversion"/>
  </si>
  <si>
    <t>양식1</t>
    <phoneticPr fontId="3" type="noConversion"/>
  </si>
  <si>
    <t xml:space="preserve">    년   월    일</t>
    <phoneticPr fontId="3" type="noConversion"/>
  </si>
  <si>
    <t xml:space="preserve">    년   월    일</t>
    <phoneticPr fontId="3" type="noConversion"/>
  </si>
  <si>
    <r>
      <t>※</t>
    </r>
    <r>
      <rPr>
        <sz val="7.7"/>
        <color theme="1"/>
        <rFont val="명조체"/>
        <family val="3"/>
        <charset val="129"/>
      </rPr>
      <t xml:space="preserve"> </t>
    </r>
    <r>
      <rPr>
        <sz val="11"/>
        <color theme="1"/>
        <rFont val="명조체"/>
        <family val="3"/>
        <charset val="129"/>
      </rPr>
      <t xml:space="preserve">기본설계대가는 직접인건비에 해당됩니다. 
   상기의 표 1)과 표 2)의 설계대가 중 큰 금액이 </t>
    </r>
    <r>
      <rPr>
        <b/>
        <sz val="11"/>
        <color theme="1"/>
        <rFont val="명조체"/>
        <family val="3"/>
        <charset val="129"/>
      </rPr>
      <t>양식3</t>
    </r>
    <r>
      <rPr>
        <sz val="11"/>
        <color theme="1"/>
        <rFont val="명조체"/>
        <family val="3"/>
        <charset val="129"/>
      </rPr>
      <t>의 건축물의 설계대가 산출표에 자동으로 입력됩니다.</t>
    </r>
    <phoneticPr fontId="3" type="noConversion"/>
  </si>
  <si>
    <r>
      <t>※</t>
    </r>
    <r>
      <rPr>
        <sz val="7.7"/>
        <color theme="1"/>
        <rFont val="명조체"/>
        <family val="3"/>
        <charset val="129"/>
      </rPr>
      <t xml:space="preserve"> </t>
    </r>
    <r>
      <rPr>
        <sz val="11"/>
        <color theme="1"/>
        <rFont val="명조체"/>
        <family val="3"/>
        <charset val="129"/>
      </rPr>
      <t xml:space="preserve">기본감리대가는 직접인건비에 해당됩니다. 
   상기의 표 1)과 표 2)의 감리대가 중 큰 금액이 </t>
    </r>
    <r>
      <rPr>
        <b/>
        <sz val="11"/>
        <color theme="1"/>
        <rFont val="명조체"/>
        <family val="3"/>
        <charset val="129"/>
      </rPr>
      <t>양식3</t>
    </r>
    <r>
      <rPr>
        <sz val="11"/>
        <color theme="1"/>
        <rFont val="명조체"/>
        <family val="3"/>
        <charset val="129"/>
      </rPr>
      <t>의 건축물의 감리대가 산출표에 자동으로 입력됩니다.</t>
    </r>
    <phoneticPr fontId="3" type="noConversion"/>
  </si>
  <si>
    <t>(2) x 1.5배</t>
    <phoneticPr fontId="3" type="noConversion"/>
  </si>
</sst>
</file>

<file path=xl/styles.xml><?xml version="1.0" encoding="utf-8"?>
<styleSheet xmlns="http://schemas.openxmlformats.org/spreadsheetml/2006/main">
  <numFmts count="22">
    <numFmt numFmtId="176" formatCode="_(* #,##0_);_(* \(#,##0\);_(* &quot;-&quot;_);_(@_)"/>
    <numFmt numFmtId="177" formatCode="#,###,###,###,##0&quot;원&quot;"/>
    <numFmt numFmtId="178" formatCode="000\-000"/>
    <numFmt numFmtId="179" formatCode="&quot;일금&quot;#,###,###,###,##0&quot;원&quot;"/>
    <numFmt numFmtId="180" formatCode="0;[Red]0"/>
    <numFmt numFmtId="181" formatCode="0_ "/>
    <numFmt numFmtId="182" formatCode="0.00_ "/>
    <numFmt numFmtId="183" formatCode="0_);[Red]\(0\)"/>
    <numFmt numFmtId="184" formatCode="0.0_ "/>
    <numFmt numFmtId="185" formatCode="#,###,###,###,##0&quot;원(VAT포함)&quot;"/>
    <numFmt numFmtId="186" formatCode="&quot;일금 :&quot;#,###,###,###,##0&quot;원(VAT포함)&quot;"/>
    <numFmt numFmtId="187" formatCode="yyyy&quot;년&quot;"/>
    <numFmt numFmtId="188" formatCode="0.0000%"/>
    <numFmt numFmtId="189" formatCode="###&quot;명&quot;"/>
    <numFmt numFmtId="190" formatCode="##&quot;일&quot;"/>
    <numFmt numFmtId="191" formatCode="#,###&quot;일&quot;"/>
    <numFmt numFmtId="192" formatCode="#,###,###,###,###&quot;원&quot;"/>
    <numFmt numFmtId="193" formatCode="&quot;일금 &quot;#,###,###,###,###&quot;원&quot;"/>
    <numFmt numFmtId="194" formatCode="#,###,###,###,###&quot;원(VAT포함)&quot;"/>
    <numFmt numFmtId="195" formatCode="###,###,###,###&quot;원&quot;"/>
    <numFmt numFmtId="196" formatCode="mm&quot;월&quot;\ dd&quot;일&quot;"/>
    <numFmt numFmtId="197" formatCode="0.0;[Red]0.0"/>
  </numFmts>
  <fonts count="7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b/>
      <sz val="26"/>
      <color theme="1"/>
      <name val="HY견명조"/>
      <family val="1"/>
      <charset val="129"/>
    </font>
    <font>
      <b/>
      <sz val="24"/>
      <color theme="1"/>
      <name val="HY견명조"/>
      <family val="1"/>
      <charset val="129"/>
    </font>
    <font>
      <sz val="11"/>
      <color theme="1"/>
      <name val="맑은 고딕"/>
      <family val="3"/>
      <charset val="129"/>
      <scheme val="minor"/>
    </font>
    <font>
      <sz val="14"/>
      <color theme="1"/>
      <name val="HY견명조"/>
      <family val="1"/>
      <charset val="129"/>
    </font>
    <font>
      <sz val="11"/>
      <color rgb="FFFF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4"/>
      <name val="HY견명조"/>
      <family val="1"/>
      <charset val="129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  <font>
      <sz val="1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color theme="1"/>
      <name val="HY견명조"/>
      <family val="1"/>
      <charset val="129"/>
    </font>
    <font>
      <b/>
      <sz val="16"/>
      <color theme="1"/>
      <name val="HY견명조"/>
      <family val="1"/>
      <charset val="129"/>
    </font>
    <font>
      <sz val="11"/>
      <name val="HY견명조"/>
      <family val="1"/>
      <charset val="129"/>
    </font>
    <font>
      <sz val="11"/>
      <color rgb="FFFF0000"/>
      <name val="HY견명조"/>
      <family val="1"/>
      <charset val="129"/>
    </font>
    <font>
      <sz val="13"/>
      <color theme="1"/>
      <name val="HY견명조"/>
      <family val="1"/>
      <charset val="129"/>
    </font>
    <font>
      <b/>
      <sz val="11"/>
      <color theme="1"/>
      <name val="HY견명조"/>
      <family val="1"/>
      <charset val="129"/>
    </font>
    <font>
      <u/>
      <sz val="11"/>
      <color theme="1"/>
      <name val="HY견명조"/>
      <family val="1"/>
      <charset val="129"/>
    </font>
    <font>
      <b/>
      <sz val="13"/>
      <color theme="1"/>
      <name val="맑은 고딕"/>
      <family val="3"/>
      <charset val="129"/>
    </font>
    <font>
      <b/>
      <sz val="13"/>
      <color theme="1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3"/>
      <name val="맑은 고딕"/>
      <family val="3"/>
      <charset val="129"/>
      <scheme val="major"/>
    </font>
    <font>
      <b/>
      <sz val="13"/>
      <color theme="1"/>
      <name val="맑은 고딕"/>
      <family val="3"/>
      <charset val="129"/>
      <scheme val="major"/>
    </font>
    <font>
      <sz val="11"/>
      <color theme="1"/>
      <name val="명조체"/>
      <family val="3"/>
      <charset val="129"/>
    </font>
    <font>
      <sz val="7.7"/>
      <color theme="1"/>
      <name val="명조체"/>
      <family val="3"/>
      <charset val="129"/>
    </font>
    <font>
      <b/>
      <sz val="11"/>
      <color theme="1"/>
      <name val="명조체"/>
      <family val="3"/>
      <charset val="129"/>
    </font>
    <font>
      <sz val="11"/>
      <color theme="0" tint="-0.34998626667073579"/>
      <name val="HY견명조"/>
      <family val="1"/>
      <charset val="129"/>
    </font>
    <font>
      <b/>
      <sz val="13"/>
      <color rgb="FFFF0000"/>
      <name val="맑은 고딕"/>
      <family val="3"/>
      <charset val="129"/>
      <scheme val="minor"/>
    </font>
    <font>
      <u/>
      <sz val="15"/>
      <color theme="1"/>
      <name val="HY견명조"/>
      <family val="1"/>
      <charset val="129"/>
    </font>
    <font>
      <b/>
      <sz val="25"/>
      <color theme="1"/>
      <name val="HY견명조"/>
      <family val="1"/>
      <charset val="129"/>
    </font>
    <font>
      <sz val="11"/>
      <color theme="0" tint="-0.249977111117893"/>
      <name val="HY견명조"/>
      <family val="1"/>
      <charset val="129"/>
    </font>
    <font>
      <b/>
      <sz val="19"/>
      <color theme="1"/>
      <name val="HY견명조"/>
      <family val="1"/>
      <charset val="129"/>
    </font>
    <font>
      <b/>
      <sz val="22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sz val="12"/>
      <name val="맑은 고딕"/>
      <family val="3"/>
      <charset val="129"/>
      <scheme val="minor"/>
    </font>
    <font>
      <sz val="16"/>
      <color theme="1"/>
      <name val="HY견명조"/>
      <family val="1"/>
      <charset val="129"/>
    </font>
    <font>
      <sz val="12"/>
      <color theme="1"/>
      <name val="HY견명조"/>
      <family val="1"/>
      <charset val="129"/>
    </font>
    <font>
      <sz val="13"/>
      <name val="HY견명조"/>
      <family val="1"/>
      <charset val="129"/>
    </font>
    <font>
      <sz val="13"/>
      <color theme="1"/>
      <name val="맑은 고딕"/>
      <family val="2"/>
      <charset val="129"/>
      <scheme val="minor"/>
    </font>
    <font>
      <u/>
      <sz val="13"/>
      <color theme="1"/>
      <name val="HY견명조"/>
      <family val="1"/>
      <charset val="129"/>
    </font>
    <font>
      <b/>
      <sz val="28"/>
      <color theme="1"/>
      <name val="HY견명조"/>
      <family val="1"/>
      <charset val="129"/>
    </font>
    <font>
      <b/>
      <sz val="22"/>
      <color theme="1"/>
      <name val="HY견명조"/>
      <family val="1"/>
      <charset val="129"/>
    </font>
    <font>
      <u/>
      <sz val="18"/>
      <color theme="1"/>
      <name val="HY견명조"/>
      <family val="1"/>
      <charset val="129"/>
    </font>
    <font>
      <u/>
      <sz val="14"/>
      <color theme="1"/>
      <name val="HY견명조"/>
      <family val="1"/>
      <charset val="129"/>
    </font>
    <font>
      <sz val="14"/>
      <color theme="0" tint="-0.249977111117893"/>
      <name val="HY견명조"/>
      <family val="1"/>
      <charset val="129"/>
    </font>
    <font>
      <sz val="14"/>
      <color rgb="FFFF0000"/>
      <name val="HY견명조"/>
      <family val="1"/>
      <charset val="129"/>
    </font>
    <font>
      <b/>
      <sz val="17"/>
      <name val="맑은 고딕"/>
      <family val="3"/>
      <charset val="129"/>
      <scheme val="major"/>
    </font>
    <font>
      <b/>
      <sz val="17"/>
      <color theme="1"/>
      <name val="맑은 고딕"/>
      <family val="3"/>
      <charset val="129"/>
      <scheme val="major"/>
    </font>
    <font>
      <sz val="13"/>
      <color theme="1"/>
      <name val="맑은 고딕"/>
      <family val="3"/>
      <charset val="129"/>
      <scheme val="minor"/>
    </font>
    <font>
      <sz val="13"/>
      <color rgb="FFFF0000"/>
      <name val="맑은 고딕"/>
      <family val="3"/>
      <charset val="129"/>
      <scheme val="minor"/>
    </font>
    <font>
      <sz val="13"/>
      <color theme="1"/>
      <name val="맑은 고딕"/>
      <family val="3"/>
      <charset val="129"/>
    </font>
    <font>
      <sz val="13"/>
      <name val="맑은 고딕"/>
      <family val="3"/>
      <charset val="129"/>
      <scheme val="minor"/>
    </font>
    <font>
      <sz val="13"/>
      <name val="맑은 고딕"/>
      <family val="3"/>
      <charset val="129"/>
    </font>
    <font>
      <sz val="15"/>
      <color theme="1"/>
      <name val="맑은 고딕"/>
      <family val="3"/>
      <charset val="129"/>
      <scheme val="minor"/>
    </font>
    <font>
      <sz val="15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sz val="12"/>
      <color rgb="FF000000"/>
      <name val="맑은 고딕"/>
      <family val="3"/>
      <charset val="129"/>
      <scheme val="minor"/>
    </font>
    <font>
      <sz val="12"/>
      <color rgb="FFFF0000"/>
      <name val="맑은 고딕"/>
      <family val="3"/>
      <charset val="129"/>
      <scheme val="minor"/>
    </font>
    <font>
      <b/>
      <sz val="17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auto="1"/>
      </right>
      <top style="dotted">
        <color indexed="64"/>
      </top>
      <bottom style="dotted">
        <color indexed="64"/>
      </bottom>
      <diagonal/>
    </border>
    <border>
      <left style="medium">
        <color auto="1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medium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auto="1"/>
      </right>
      <top style="dotted">
        <color indexed="64"/>
      </top>
      <bottom style="medium">
        <color auto="1"/>
      </bottom>
      <diagonal/>
    </border>
    <border>
      <left style="medium">
        <color auto="1"/>
      </left>
      <right/>
      <top style="dotted">
        <color indexed="64"/>
      </top>
      <bottom style="medium">
        <color auto="1"/>
      </bottom>
      <diagonal/>
    </border>
    <border>
      <left/>
      <right/>
      <top style="dotted">
        <color indexed="64"/>
      </top>
      <bottom style="medium">
        <color auto="1"/>
      </bottom>
      <diagonal/>
    </border>
    <border>
      <left/>
      <right style="thin">
        <color indexed="64"/>
      </right>
      <top style="dotted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auto="1"/>
      </bottom>
      <diagonal/>
    </border>
    <border>
      <left style="thin">
        <color indexed="64"/>
      </left>
      <right/>
      <top style="dotted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dotted">
        <color indexed="64"/>
      </top>
      <bottom/>
      <diagonal/>
    </border>
    <border>
      <left style="medium">
        <color indexed="64"/>
      </left>
      <right style="medium">
        <color auto="1"/>
      </right>
      <top/>
      <bottom style="dotted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rgb="FF000000"/>
      </right>
      <top style="medium">
        <color indexed="64"/>
      </top>
      <bottom style="hair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hair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rgb="FF000000"/>
      </bottom>
      <diagonal/>
    </border>
    <border>
      <left/>
      <right style="medium">
        <color rgb="FF000000"/>
      </right>
      <top style="hair">
        <color indexed="64"/>
      </top>
      <bottom style="thin">
        <color rgb="FF000000"/>
      </bottom>
      <diagonal/>
    </border>
    <border>
      <left style="medium">
        <color rgb="FF000000"/>
      </left>
      <right/>
      <top style="hair">
        <color indexed="64"/>
      </top>
      <bottom style="thin">
        <color rgb="FF000000"/>
      </bottom>
      <diagonal/>
    </border>
    <border>
      <left/>
      <right/>
      <top style="hair">
        <color indexed="64"/>
      </top>
      <bottom style="thin">
        <color rgb="FF000000"/>
      </bottom>
      <diagonal/>
    </border>
    <border>
      <left/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thin">
        <color rgb="FF000000"/>
      </left>
      <right/>
      <top style="hair">
        <color indexed="64"/>
      </top>
      <bottom style="thin">
        <color rgb="FF000000"/>
      </bottom>
      <diagonal/>
    </border>
    <border>
      <left/>
      <right style="medium">
        <color indexed="64"/>
      </right>
      <top style="hair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hair">
        <color indexed="64"/>
      </bottom>
      <diagonal/>
    </border>
    <border>
      <left/>
      <right style="medium">
        <color rgb="FF000000"/>
      </right>
      <top style="thin">
        <color rgb="FF000000"/>
      </top>
      <bottom style="hair">
        <color indexed="64"/>
      </bottom>
      <diagonal/>
    </border>
    <border>
      <left style="medium">
        <color rgb="FF000000"/>
      </left>
      <right/>
      <top style="thin">
        <color rgb="FF000000"/>
      </top>
      <bottom style="hair">
        <color indexed="64"/>
      </bottom>
      <diagonal/>
    </border>
    <border>
      <left/>
      <right/>
      <top style="thin">
        <color rgb="FF000000"/>
      </top>
      <bottom style="hair">
        <color indexed="64"/>
      </bottom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indexed="64"/>
      </bottom>
      <diagonal/>
    </border>
    <border>
      <left/>
      <right style="medium">
        <color indexed="64"/>
      </right>
      <top style="thin">
        <color rgb="FF000000"/>
      </top>
      <bottom style="hair">
        <color indexed="64"/>
      </bottom>
      <diagonal/>
    </border>
    <border>
      <left/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rgb="FF000000"/>
      </left>
      <right/>
      <top style="hair">
        <color indexed="64"/>
      </top>
      <bottom style="medium">
        <color indexed="64"/>
      </bottom>
      <diagonal/>
    </border>
    <border>
      <left/>
      <right style="thin">
        <color rgb="FF000000"/>
      </right>
      <top style="hair">
        <color indexed="64"/>
      </top>
      <bottom style="medium">
        <color indexed="64"/>
      </bottom>
      <diagonal/>
    </border>
    <border>
      <left style="thin">
        <color rgb="FF000000"/>
      </left>
      <right/>
      <top style="hair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62">
    <xf numFmtId="0" fontId="0" fillId="0" borderId="0" xfId="0">
      <alignment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10" fillId="0" borderId="0" xfId="0" applyFont="1" applyBorder="1" applyAlignment="1">
      <alignment horizontal="center" vertical="center" wrapText="1"/>
    </xf>
    <xf numFmtId="177" fontId="10" fillId="0" borderId="0" xfId="0" applyNumberFormat="1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 vertical="center" wrapText="1"/>
    </xf>
    <xf numFmtId="0" fontId="0" fillId="0" borderId="0" xfId="0" applyFill="1" applyBorder="1">
      <alignment vertical="center"/>
    </xf>
    <xf numFmtId="0" fontId="7" fillId="0" borderId="0" xfId="0" applyFont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49" fontId="10" fillId="0" borderId="0" xfId="0" applyNumberFormat="1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16" fillId="0" borderId="0" xfId="0" applyNumberFormat="1" applyFont="1" applyFill="1" applyBorder="1">
      <alignment vertical="center"/>
    </xf>
    <xf numFmtId="177" fontId="2" fillId="0" borderId="0" xfId="0" applyNumberFormat="1" applyFont="1" applyFill="1" applyBorder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5" fillId="0" borderId="16" xfId="0" applyFont="1" applyBorder="1">
      <alignment vertical="center"/>
    </xf>
    <xf numFmtId="177" fontId="16" fillId="0" borderId="16" xfId="0" applyNumberFormat="1" applyFont="1" applyBorder="1">
      <alignment vertical="center"/>
    </xf>
    <xf numFmtId="0" fontId="0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177" fontId="2" fillId="2" borderId="16" xfId="0" applyNumberFormat="1" applyFont="1" applyFill="1" applyBorder="1">
      <alignment vertical="center"/>
    </xf>
    <xf numFmtId="0" fontId="7" fillId="0" borderId="16" xfId="0" applyFont="1" applyBorder="1" applyAlignment="1">
      <alignment horizontal="center" vertical="center"/>
    </xf>
    <xf numFmtId="49" fontId="15" fillId="0" borderId="30" xfId="0" applyNumberFormat="1" applyFont="1" applyFill="1" applyBorder="1">
      <alignment vertical="center"/>
    </xf>
    <xf numFmtId="0" fontId="0" fillId="0" borderId="30" xfId="0" applyBorder="1" applyAlignment="1">
      <alignment horizontal="center" vertical="center"/>
    </xf>
    <xf numFmtId="49" fontId="15" fillId="0" borderId="34" xfId="0" applyNumberFormat="1" applyFont="1" applyFill="1" applyBorder="1">
      <alignment vertical="center"/>
    </xf>
    <xf numFmtId="177" fontId="2" fillId="0" borderId="34" xfId="0" applyNumberFormat="1" applyFont="1" applyBorder="1">
      <alignment vertical="center"/>
    </xf>
    <xf numFmtId="0" fontId="0" fillId="0" borderId="34" xfId="0" applyBorder="1" applyAlignment="1">
      <alignment horizontal="center" vertical="center"/>
    </xf>
    <xf numFmtId="177" fontId="2" fillId="0" borderId="34" xfId="0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horizontal="left" vertical="center"/>
    </xf>
    <xf numFmtId="49" fontId="15" fillId="0" borderId="34" xfId="0" applyNumberFormat="1" applyFont="1" applyBorder="1">
      <alignment vertical="center"/>
    </xf>
    <xf numFmtId="177" fontId="16" fillId="0" borderId="34" xfId="0" applyNumberFormat="1" applyFont="1" applyBorder="1">
      <alignment vertical="center"/>
    </xf>
    <xf numFmtId="0" fontId="7" fillId="0" borderId="37" xfId="0" applyFont="1" applyBorder="1" applyAlignment="1">
      <alignment horizontal="center" vertical="center"/>
    </xf>
    <xf numFmtId="177" fontId="7" fillId="0" borderId="37" xfId="0" applyNumberFormat="1" applyFont="1" applyBorder="1">
      <alignment vertical="center"/>
    </xf>
    <xf numFmtId="49" fontId="15" fillId="0" borderId="47" xfId="0" applyNumberFormat="1" applyFont="1" applyBorder="1">
      <alignment vertical="center"/>
    </xf>
    <xf numFmtId="177" fontId="2" fillId="0" borderId="47" xfId="0" applyNumberFormat="1" applyFont="1" applyBorder="1">
      <alignment vertical="center"/>
    </xf>
    <xf numFmtId="0" fontId="0" fillId="0" borderId="47" xfId="0" applyBorder="1" applyAlignment="1">
      <alignment horizontal="center" vertical="center"/>
    </xf>
    <xf numFmtId="0" fontId="7" fillId="0" borderId="0" xfId="0" applyFont="1">
      <alignment vertical="center"/>
    </xf>
    <xf numFmtId="0" fontId="19" fillId="0" borderId="16" xfId="0" applyFont="1" applyBorder="1" applyAlignment="1">
      <alignment horizontal="center" vertical="center"/>
    </xf>
    <xf numFmtId="177" fontId="19" fillId="0" borderId="16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>
      <alignment vertical="center"/>
    </xf>
    <xf numFmtId="0" fontId="0" fillId="0" borderId="8" xfId="0" applyFont="1" applyBorder="1">
      <alignment vertical="center"/>
    </xf>
    <xf numFmtId="177" fontId="7" fillId="0" borderId="0" xfId="0" applyNumberFormat="1" applyFont="1" applyBorder="1">
      <alignment vertical="center"/>
    </xf>
    <xf numFmtId="49" fontId="7" fillId="0" borderId="0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8" fontId="22" fillId="0" borderId="0" xfId="0" applyNumberFormat="1" applyFont="1" applyBorder="1" applyAlignment="1">
      <alignment vertical="center" wrapText="1"/>
    </xf>
    <xf numFmtId="0" fontId="22" fillId="0" borderId="0" xfId="0" applyFont="1" applyBorder="1">
      <alignment vertical="center"/>
    </xf>
    <xf numFmtId="0" fontId="22" fillId="0" borderId="0" xfId="0" applyFont="1" applyFill="1" applyBorder="1">
      <alignment vertical="center"/>
    </xf>
    <xf numFmtId="0" fontId="22" fillId="0" borderId="0" xfId="0" applyFont="1" applyFill="1" applyBorder="1" applyAlignment="1">
      <alignment vertical="center"/>
    </xf>
    <xf numFmtId="177" fontId="24" fillId="0" borderId="0" xfId="0" applyNumberFormat="1" applyFont="1" applyFill="1" applyBorder="1">
      <alignment vertical="center"/>
    </xf>
    <xf numFmtId="180" fontId="22" fillId="0" borderId="0" xfId="2" applyNumberFormat="1" applyFont="1" applyFill="1" applyBorder="1">
      <alignment vertical="center"/>
    </xf>
    <xf numFmtId="177" fontId="22" fillId="0" borderId="0" xfId="0" applyNumberFormat="1" applyFont="1" applyFill="1" applyBorder="1">
      <alignment vertical="center"/>
    </xf>
    <xf numFmtId="49" fontId="22" fillId="0" borderId="0" xfId="0" applyNumberFormat="1" applyFont="1" applyFill="1" applyBorder="1">
      <alignment vertical="center"/>
    </xf>
    <xf numFmtId="177" fontId="25" fillId="0" borderId="0" xfId="0" applyNumberFormat="1" applyFont="1" applyFill="1" applyBorder="1">
      <alignment vertical="center"/>
    </xf>
    <xf numFmtId="181" fontId="25" fillId="0" borderId="0" xfId="2" applyNumberFormat="1" applyFont="1" applyFill="1" applyBorder="1">
      <alignment vertical="center"/>
    </xf>
    <xf numFmtId="0" fontId="22" fillId="0" borderId="0" xfId="0" applyFont="1" applyFill="1" applyBorder="1" applyAlignment="1">
      <alignment vertical="center" wrapText="1"/>
    </xf>
    <xf numFmtId="49" fontId="22" fillId="0" borderId="0" xfId="0" applyNumberFormat="1" applyFont="1" applyFill="1" applyBorder="1" applyAlignment="1">
      <alignment horizontal="center" vertical="center" wrapText="1"/>
    </xf>
    <xf numFmtId="31" fontId="22" fillId="0" borderId="0" xfId="0" applyNumberFormat="1" applyFont="1" applyFill="1" applyBorder="1" applyAlignment="1">
      <alignment vertical="center"/>
    </xf>
    <xf numFmtId="0" fontId="22" fillId="0" borderId="0" xfId="0" applyNumberFormat="1" applyFont="1" applyFill="1" applyBorder="1" applyAlignment="1">
      <alignment vertical="center"/>
    </xf>
    <xf numFmtId="49" fontId="10" fillId="0" borderId="0" xfId="0" applyNumberFormat="1" applyFont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/>
    </xf>
    <xf numFmtId="179" fontId="22" fillId="0" borderId="0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187" fontId="22" fillId="0" borderId="0" xfId="0" applyNumberFormat="1" applyFont="1" applyFill="1" applyBorder="1" applyAlignment="1">
      <alignment vertical="center"/>
    </xf>
    <xf numFmtId="0" fontId="22" fillId="0" borderId="0" xfId="0" applyNumberFormat="1" applyFont="1" applyFill="1" applyBorder="1" applyAlignment="1">
      <alignment horizontal="right" vertical="center"/>
    </xf>
    <xf numFmtId="181" fontId="22" fillId="0" borderId="0" xfId="2" applyNumberFormat="1" applyFont="1" applyFill="1" applyBorder="1" applyAlignment="1">
      <alignment horizontal="right" vertical="center"/>
    </xf>
    <xf numFmtId="49" fontId="22" fillId="0" borderId="0" xfId="0" applyNumberFormat="1" applyFont="1" applyFill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/>
    </xf>
    <xf numFmtId="0" fontId="15" fillId="0" borderId="29" xfId="0" applyFont="1" applyFill="1" applyBorder="1" applyAlignment="1">
      <alignment vertical="center"/>
    </xf>
    <xf numFmtId="0" fontId="15" fillId="0" borderId="32" xfId="0" applyFont="1" applyFill="1" applyBorder="1" applyAlignment="1">
      <alignment vertical="center"/>
    </xf>
    <xf numFmtId="0" fontId="15" fillId="0" borderId="32" xfId="0" applyFont="1" applyBorder="1" applyAlignment="1">
      <alignment vertical="center"/>
    </xf>
    <xf numFmtId="0" fontId="15" fillId="0" borderId="45" xfId="0" applyFont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right" vertical="center"/>
    </xf>
    <xf numFmtId="177" fontId="19" fillId="0" borderId="0" xfId="0" applyNumberFormat="1" applyFont="1" applyFill="1" applyBorder="1" applyAlignment="1">
      <alignment horizontal="center" vertical="center"/>
    </xf>
    <xf numFmtId="177" fontId="16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177" fontId="0" fillId="0" borderId="50" xfId="0" applyNumberFormat="1" applyBorder="1">
      <alignment vertical="center"/>
    </xf>
    <xf numFmtId="177" fontId="0" fillId="0" borderId="16" xfId="0" applyNumberFormat="1" applyFill="1" applyBorder="1">
      <alignment vertical="center"/>
    </xf>
    <xf numFmtId="177" fontId="0" fillId="0" borderId="30" xfId="0" applyNumberFormat="1" applyBorder="1">
      <alignment vertical="center"/>
    </xf>
    <xf numFmtId="177" fontId="0" fillId="0" borderId="34" xfId="0" applyNumberFormat="1" applyBorder="1">
      <alignment vertical="center"/>
    </xf>
    <xf numFmtId="177" fontId="0" fillId="0" borderId="34" xfId="1" applyNumberFormat="1" applyFont="1" applyBorder="1">
      <alignment vertical="center"/>
    </xf>
    <xf numFmtId="177" fontId="0" fillId="0" borderId="47" xfId="0" applyNumberFormat="1" applyBorder="1">
      <alignment vertical="center"/>
    </xf>
    <xf numFmtId="180" fontId="1" fillId="0" borderId="16" xfId="2" applyNumberFormat="1" applyFont="1" applyBorder="1" applyAlignment="1">
      <alignment horizontal="right" vertical="center" wrapText="1"/>
    </xf>
    <xf numFmtId="0" fontId="17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54" xfId="0" applyBorder="1">
      <alignment vertical="center"/>
    </xf>
    <xf numFmtId="0" fontId="0" fillId="0" borderId="8" xfId="0" applyFill="1" applyBorder="1">
      <alignment vertical="center"/>
    </xf>
    <xf numFmtId="0" fontId="0" fillId="0" borderId="53" xfId="0" applyFill="1" applyBorder="1">
      <alignment vertical="center"/>
    </xf>
    <xf numFmtId="0" fontId="0" fillId="0" borderId="41" xfId="0" applyBorder="1">
      <alignment vertical="center"/>
    </xf>
    <xf numFmtId="0" fontId="0" fillId="0" borderId="42" xfId="0" applyBorder="1" applyAlignment="1">
      <alignment vertical="center"/>
    </xf>
    <xf numFmtId="0" fontId="13" fillId="0" borderId="42" xfId="0" applyFont="1" applyBorder="1" applyAlignment="1">
      <alignment horizontal="center" vertical="center"/>
    </xf>
    <xf numFmtId="177" fontId="0" fillId="0" borderId="42" xfId="0" applyNumberFormat="1" applyBorder="1">
      <alignment vertical="center"/>
    </xf>
    <xf numFmtId="177" fontId="0" fillId="0" borderId="42" xfId="0" applyNumberFormat="1" applyFill="1" applyBorder="1">
      <alignment vertical="center"/>
    </xf>
    <xf numFmtId="177" fontId="0" fillId="0" borderId="42" xfId="1" applyNumberFormat="1" applyFont="1" applyBorder="1">
      <alignment vertical="center"/>
    </xf>
    <xf numFmtId="177" fontId="20" fillId="0" borderId="42" xfId="0" applyNumberFormat="1" applyFont="1" applyFill="1" applyBorder="1">
      <alignment vertical="center"/>
    </xf>
    <xf numFmtId="0" fontId="0" fillId="0" borderId="51" xfId="0" applyBorder="1">
      <alignment vertical="center"/>
    </xf>
    <xf numFmtId="0" fontId="7" fillId="0" borderId="0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182" fontId="10" fillId="0" borderId="0" xfId="0" applyNumberFormat="1" applyFont="1" applyBorder="1" applyAlignment="1">
      <alignment horizontal="right" vertical="center" wrapText="1"/>
    </xf>
    <xf numFmtId="177" fontId="7" fillId="0" borderId="0" xfId="0" applyNumberFormat="1" applyFont="1" applyBorder="1" applyAlignment="1">
      <alignment horizontal="left" vertical="center" wrapText="1"/>
    </xf>
    <xf numFmtId="0" fontId="7" fillId="0" borderId="61" xfId="0" applyFont="1" applyBorder="1" applyAlignment="1">
      <alignment horizontal="center" vertical="center"/>
    </xf>
    <xf numFmtId="177" fontId="7" fillId="0" borderId="65" xfId="0" applyNumberFormat="1" applyFont="1" applyBorder="1">
      <alignment vertical="center"/>
    </xf>
    <xf numFmtId="0" fontId="7" fillId="0" borderId="67" xfId="0" applyFont="1" applyBorder="1" applyAlignment="1">
      <alignment horizontal="center" vertical="center"/>
    </xf>
    <xf numFmtId="177" fontId="7" fillId="0" borderId="71" xfId="0" applyNumberFormat="1" applyFont="1" applyBorder="1">
      <alignment vertical="center"/>
    </xf>
    <xf numFmtId="0" fontId="7" fillId="0" borderId="73" xfId="0" applyFont="1" applyBorder="1" applyAlignment="1">
      <alignment horizontal="center" vertical="center"/>
    </xf>
    <xf numFmtId="177" fontId="7" fillId="0" borderId="77" xfId="0" applyNumberFormat="1" applyFont="1" applyBorder="1">
      <alignment vertical="center"/>
    </xf>
    <xf numFmtId="49" fontId="7" fillId="0" borderId="0" xfId="0" applyNumberFormat="1" applyFont="1" applyBorder="1" applyAlignment="1">
      <alignment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85" fontId="8" fillId="0" borderId="0" xfId="0" applyNumberFormat="1" applyFont="1" applyFill="1" applyBorder="1" applyAlignment="1">
      <alignment horizontal="center" vertical="center"/>
    </xf>
    <xf numFmtId="0" fontId="29" fillId="0" borderId="0" xfId="0" applyFont="1" applyBorder="1" applyAlignment="1">
      <alignment horizontal="right" vertical="center"/>
    </xf>
    <xf numFmtId="193" fontId="30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vertical="center" wrapText="1"/>
    </xf>
    <xf numFmtId="177" fontId="9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 wrapText="1"/>
    </xf>
    <xf numFmtId="182" fontId="10" fillId="0" borderId="0" xfId="0" applyNumberFormat="1" applyFont="1" applyBorder="1" applyAlignment="1">
      <alignment horizontal="center" vertical="center" wrapText="1"/>
    </xf>
    <xf numFmtId="0" fontId="0" fillId="0" borderId="81" xfId="0" applyBorder="1">
      <alignment vertical="center"/>
    </xf>
    <xf numFmtId="0" fontId="21" fillId="0" borderId="42" xfId="0" applyFont="1" applyFill="1" applyBorder="1" applyAlignment="1">
      <alignment horizontal="left" vertical="center"/>
    </xf>
    <xf numFmtId="0" fontId="15" fillId="0" borderId="82" xfId="0" applyFont="1" applyFill="1" applyBorder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/>
    </xf>
    <xf numFmtId="179" fontId="22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194" fontId="35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186" fontId="41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right" vertical="center"/>
    </xf>
    <xf numFmtId="49" fontId="22" fillId="0" borderId="0" xfId="0" applyNumberFormat="1" applyFont="1" applyFill="1" applyBorder="1" applyAlignment="1">
      <alignment vertical="center" wrapText="1"/>
    </xf>
    <xf numFmtId="49" fontId="28" fillId="0" borderId="0" xfId="0" applyNumberFormat="1" applyFont="1" applyFill="1" applyBorder="1" applyAlignment="1">
      <alignment vertical="center"/>
    </xf>
    <xf numFmtId="196" fontId="0" fillId="0" borderId="0" xfId="0" applyNumberFormat="1">
      <alignment vertical="center"/>
    </xf>
    <xf numFmtId="186" fontId="41" fillId="0" borderId="0" xfId="0" applyNumberFormat="1" applyFont="1" applyFill="1" applyBorder="1" applyAlignment="1">
      <alignment vertical="center"/>
    </xf>
    <xf numFmtId="49" fontId="39" fillId="0" borderId="0" xfId="0" applyNumberFormat="1" applyFont="1" applyFill="1" applyBorder="1" applyAlignment="1">
      <alignment horizontal="left" vertical="center" indent="3"/>
    </xf>
    <xf numFmtId="177" fontId="10" fillId="0" borderId="0" xfId="0" applyNumberFormat="1" applyFont="1" applyBorder="1" applyAlignment="1">
      <alignment vertical="center" wrapText="1"/>
    </xf>
    <xf numFmtId="0" fontId="33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 wrapText="1"/>
    </xf>
    <xf numFmtId="177" fontId="32" fillId="0" borderId="0" xfId="0" applyNumberFormat="1" applyFont="1" applyBorder="1" applyAlignment="1">
      <alignment horizontal="left" vertical="center" wrapText="1"/>
    </xf>
    <xf numFmtId="193" fontId="30" fillId="0" borderId="0" xfId="0" applyNumberFormat="1" applyFont="1" applyBorder="1" applyAlignment="1">
      <alignment vertical="center"/>
    </xf>
    <xf numFmtId="0" fontId="42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0" fillId="0" borderId="15" xfId="0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179" fontId="26" fillId="0" borderId="0" xfId="0" applyNumberFormat="1" applyFont="1" applyFill="1" applyBorder="1" applyAlignment="1">
      <alignment vertical="center"/>
    </xf>
    <xf numFmtId="0" fontId="0" fillId="0" borderId="8" xfId="0" applyBorder="1">
      <alignment vertical="center"/>
    </xf>
    <xf numFmtId="0" fontId="0" fillId="0" borderId="5" xfId="0" applyBorder="1">
      <alignment vertical="center"/>
    </xf>
    <xf numFmtId="0" fontId="7" fillId="0" borderId="0" xfId="0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49" fontId="28" fillId="0" borderId="0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194" fontId="35" fillId="0" borderId="0" xfId="0" applyNumberFormat="1" applyFont="1" applyFill="1" applyBorder="1" applyAlignment="1">
      <alignment horizontal="center" vertical="center"/>
    </xf>
    <xf numFmtId="179" fontId="8" fillId="0" borderId="0" xfId="0" applyNumberFormat="1" applyFont="1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194" fontId="46" fillId="0" borderId="0" xfId="0" applyNumberFormat="1" applyFont="1" applyFill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193" fontId="30" fillId="0" borderId="0" xfId="0" applyNumberFormat="1" applyFont="1" applyBorder="1" applyAlignment="1">
      <alignment horizontal="center" vertical="center"/>
    </xf>
    <xf numFmtId="0" fontId="7" fillId="0" borderId="89" xfId="0" applyFont="1" applyBorder="1" applyAlignment="1">
      <alignment horizontal="left" vertical="center"/>
    </xf>
    <xf numFmtId="0" fontId="0" fillId="0" borderId="84" xfId="0" applyBorder="1">
      <alignment vertical="center"/>
    </xf>
    <xf numFmtId="0" fontId="43" fillId="0" borderId="0" xfId="0" applyFont="1" applyFill="1" applyBorder="1" applyAlignment="1">
      <alignment vertical="center" wrapText="1"/>
    </xf>
    <xf numFmtId="0" fontId="13" fillId="5" borderId="12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182" fontId="10" fillId="0" borderId="95" xfId="0" applyNumberFormat="1" applyFont="1" applyBorder="1" applyAlignment="1">
      <alignment horizontal="right" vertical="center" wrapText="1"/>
    </xf>
    <xf numFmtId="182" fontId="10" fillId="0" borderId="96" xfId="0" applyNumberFormat="1" applyFont="1" applyBorder="1" applyAlignment="1">
      <alignment horizontal="right" vertical="center" wrapText="1"/>
    </xf>
    <xf numFmtId="182" fontId="10" fillId="0" borderId="97" xfId="0" applyNumberFormat="1" applyFont="1" applyBorder="1" applyAlignment="1">
      <alignment horizontal="right" vertical="center" wrapText="1"/>
    </xf>
    <xf numFmtId="182" fontId="10" fillId="0" borderId="99" xfId="0" applyNumberFormat="1" applyFont="1" applyBorder="1" applyAlignment="1">
      <alignment horizontal="right" vertical="center" wrapText="1"/>
    </xf>
    <xf numFmtId="182" fontId="10" fillId="0" borderId="100" xfId="0" applyNumberFormat="1" applyFont="1" applyBorder="1" applyAlignment="1">
      <alignment horizontal="right" vertical="center" wrapText="1"/>
    </xf>
    <xf numFmtId="182" fontId="10" fillId="0" borderId="101" xfId="0" applyNumberFormat="1" applyFont="1" applyBorder="1" applyAlignment="1">
      <alignment horizontal="right" vertical="center" wrapText="1"/>
    </xf>
    <xf numFmtId="182" fontId="10" fillId="0" borderId="103" xfId="0" applyNumberFormat="1" applyFont="1" applyBorder="1" applyAlignment="1">
      <alignment horizontal="right" vertical="center" wrapText="1"/>
    </xf>
    <xf numFmtId="182" fontId="10" fillId="0" borderId="104" xfId="0" applyNumberFormat="1" applyFont="1" applyBorder="1" applyAlignment="1">
      <alignment horizontal="right" vertical="center" wrapText="1"/>
    </xf>
    <xf numFmtId="182" fontId="10" fillId="0" borderId="105" xfId="0" applyNumberFormat="1" applyFont="1" applyBorder="1" applyAlignment="1">
      <alignment horizontal="right" vertical="center" wrapText="1"/>
    </xf>
    <xf numFmtId="182" fontId="10" fillId="0" borderId="108" xfId="0" applyNumberFormat="1" applyFont="1" applyBorder="1" applyAlignment="1">
      <alignment horizontal="right" vertical="center" wrapText="1"/>
    </xf>
    <xf numFmtId="182" fontId="10" fillId="0" borderId="109" xfId="0" applyNumberFormat="1" applyFont="1" applyBorder="1" applyAlignment="1">
      <alignment horizontal="right" vertical="center" wrapText="1"/>
    </xf>
    <xf numFmtId="182" fontId="10" fillId="0" borderId="110" xfId="0" applyNumberFormat="1" applyFont="1" applyBorder="1" applyAlignment="1">
      <alignment horizontal="right" vertical="center" wrapText="1"/>
    </xf>
    <xf numFmtId="182" fontId="10" fillId="0" borderId="113" xfId="0" applyNumberFormat="1" applyFont="1" applyBorder="1" applyAlignment="1">
      <alignment horizontal="right" vertical="center" wrapText="1"/>
    </xf>
    <xf numFmtId="182" fontId="10" fillId="0" borderId="114" xfId="0" applyNumberFormat="1" applyFont="1" applyBorder="1" applyAlignment="1">
      <alignment horizontal="right" vertical="center" wrapText="1"/>
    </xf>
    <xf numFmtId="182" fontId="10" fillId="0" borderId="115" xfId="0" applyNumberFormat="1" applyFont="1" applyBorder="1" applyAlignment="1">
      <alignment horizontal="right" vertical="center" wrapText="1"/>
    </xf>
    <xf numFmtId="179" fontId="8" fillId="0" borderId="0" xfId="0" applyNumberFormat="1" applyFont="1" applyFill="1" applyBorder="1" applyAlignment="1">
      <alignment horizontal="left" vertical="center"/>
    </xf>
    <xf numFmtId="0" fontId="14" fillId="0" borderId="0" xfId="0" applyFont="1" applyBorder="1">
      <alignment vertical="center"/>
    </xf>
    <xf numFmtId="178" fontId="50" fillId="0" borderId="0" xfId="0" applyNumberFormat="1" applyFont="1" applyBorder="1" applyAlignment="1">
      <alignment vertical="center" wrapText="1"/>
    </xf>
    <xf numFmtId="0" fontId="26" fillId="0" borderId="0" xfId="0" applyFont="1" applyFill="1" applyBorder="1" applyAlignment="1">
      <alignment vertical="center"/>
    </xf>
    <xf numFmtId="49" fontId="53" fillId="0" borderId="0" xfId="0" applyNumberFormat="1" applyFont="1" applyFill="1" applyBorder="1" applyAlignment="1">
      <alignment vertical="center"/>
    </xf>
    <xf numFmtId="0" fontId="21" fillId="0" borderId="0" xfId="0" applyFont="1" applyBorder="1">
      <alignment vertical="center"/>
    </xf>
    <xf numFmtId="0" fontId="8" fillId="0" borderId="0" xfId="0" applyFon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49" fontId="57" fillId="0" borderId="0" xfId="0" applyNumberFormat="1" applyFont="1" applyFill="1" applyBorder="1" applyAlignment="1">
      <alignment vertical="center"/>
    </xf>
    <xf numFmtId="0" fontId="58" fillId="0" borderId="0" xfId="0" applyFont="1" applyFill="1" applyBorder="1" applyAlignment="1">
      <alignment vertical="center" wrapText="1"/>
    </xf>
    <xf numFmtId="49" fontId="8" fillId="0" borderId="0" xfId="0" applyNumberFormat="1" applyFont="1" applyFill="1" applyBorder="1">
      <alignment vertical="center"/>
    </xf>
    <xf numFmtId="177" fontId="59" fillId="0" borderId="0" xfId="0" applyNumberFormat="1" applyFont="1" applyFill="1" applyBorder="1">
      <alignment vertical="center"/>
    </xf>
    <xf numFmtId="181" fontId="59" fillId="0" borderId="0" xfId="2" applyNumberFormat="1" applyFont="1" applyFill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49" fontId="0" fillId="0" borderId="48" xfId="0" applyNumberFormat="1" applyBorder="1" applyAlignment="1">
      <alignment horizontal="center" vertical="center" wrapText="1"/>
    </xf>
    <xf numFmtId="49" fontId="0" fillId="0" borderId="34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 wrapText="1"/>
    </xf>
    <xf numFmtId="189" fontId="9" fillId="0" borderId="97" xfId="0" applyNumberFormat="1" applyFont="1" applyBorder="1" applyAlignment="1">
      <alignment vertical="center"/>
    </xf>
    <xf numFmtId="189" fontId="9" fillId="0" borderId="101" xfId="0" applyNumberFormat="1" applyFont="1" applyBorder="1" applyAlignment="1">
      <alignment vertical="center"/>
    </xf>
    <xf numFmtId="189" fontId="9" fillId="0" borderId="105" xfId="0" applyNumberFormat="1" applyFont="1" applyBorder="1" applyAlignment="1">
      <alignment vertical="center"/>
    </xf>
    <xf numFmtId="49" fontId="62" fillId="0" borderId="67" xfId="0" applyNumberFormat="1" applyFont="1" applyBorder="1" applyAlignment="1">
      <alignment horizontal="center" vertical="center"/>
    </xf>
    <xf numFmtId="0" fontId="62" fillId="0" borderId="67" xfId="0" applyFont="1" applyBorder="1" applyAlignment="1">
      <alignment horizontal="center" vertical="center"/>
    </xf>
    <xf numFmtId="49" fontId="62" fillId="0" borderId="67" xfId="0" applyNumberFormat="1" applyFont="1" applyBorder="1" applyAlignment="1">
      <alignment horizontal="center" vertical="center" wrapText="1"/>
    </xf>
    <xf numFmtId="49" fontId="64" fillId="0" borderId="67" xfId="0" applyNumberFormat="1" applyFont="1" applyBorder="1">
      <alignment vertical="center"/>
    </xf>
    <xf numFmtId="177" fontId="63" fillId="0" borderId="67" xfId="0" applyNumberFormat="1" applyFont="1" applyBorder="1">
      <alignment vertical="center"/>
    </xf>
    <xf numFmtId="181" fontId="63" fillId="0" borderId="67" xfId="2" applyNumberFormat="1" applyFont="1" applyBorder="1">
      <alignment vertical="center"/>
    </xf>
    <xf numFmtId="177" fontId="62" fillId="0" borderId="67" xfId="0" applyNumberFormat="1" applyFont="1" applyBorder="1">
      <alignment vertical="center"/>
    </xf>
    <xf numFmtId="0" fontId="64" fillId="0" borderId="67" xfId="0" applyFont="1" applyBorder="1">
      <alignment vertical="center"/>
    </xf>
    <xf numFmtId="177" fontId="65" fillId="0" borderId="67" xfId="0" applyNumberFormat="1" applyFont="1" applyBorder="1">
      <alignment vertical="center"/>
    </xf>
    <xf numFmtId="49" fontId="62" fillId="0" borderId="79" xfId="0" applyNumberFormat="1" applyFont="1" applyBorder="1" applyAlignment="1">
      <alignment horizontal="center" vertical="center" wrapText="1"/>
    </xf>
    <xf numFmtId="49" fontId="64" fillId="0" borderId="79" xfId="0" applyNumberFormat="1" applyFont="1" applyBorder="1">
      <alignment vertical="center"/>
    </xf>
    <xf numFmtId="177" fontId="63" fillId="0" borderId="79" xfId="0" applyNumberFormat="1" applyFont="1" applyBorder="1">
      <alignment vertical="center"/>
    </xf>
    <xf numFmtId="181" fontId="63" fillId="0" borderId="79" xfId="2" applyNumberFormat="1" applyFont="1" applyBorder="1">
      <alignment vertical="center"/>
    </xf>
    <xf numFmtId="0" fontId="62" fillId="0" borderId="79" xfId="0" applyFont="1" applyBorder="1" applyAlignment="1">
      <alignment horizontal="center" vertical="center"/>
    </xf>
    <xf numFmtId="177" fontId="62" fillId="0" borderId="79" xfId="0" applyNumberFormat="1" applyFont="1" applyBorder="1">
      <alignment vertical="center"/>
    </xf>
    <xf numFmtId="0" fontId="65" fillId="0" borderId="16" xfId="0" applyFont="1" applyBorder="1" applyAlignment="1">
      <alignment horizontal="center" vertical="center"/>
    </xf>
    <xf numFmtId="9" fontId="65" fillId="0" borderId="16" xfId="2" applyFont="1" applyBorder="1" applyAlignment="1">
      <alignment horizontal="center" vertical="center"/>
    </xf>
    <xf numFmtId="0" fontId="62" fillId="0" borderId="80" xfId="0" applyFont="1" applyBorder="1" applyAlignment="1">
      <alignment horizontal="center" vertical="center"/>
    </xf>
    <xf numFmtId="177" fontId="63" fillId="0" borderId="80" xfId="0" applyNumberFormat="1" applyFont="1" applyBorder="1">
      <alignment vertical="center"/>
    </xf>
    <xf numFmtId="181" fontId="63" fillId="0" borderId="80" xfId="2" applyNumberFormat="1" applyFont="1" applyBorder="1">
      <alignment vertical="center"/>
    </xf>
    <xf numFmtId="177" fontId="62" fillId="0" borderId="16" xfId="0" applyNumberFormat="1" applyFont="1" applyFill="1" applyBorder="1">
      <alignment vertical="center"/>
    </xf>
    <xf numFmtId="177" fontId="65" fillId="0" borderId="16" xfId="0" applyNumberFormat="1" applyFont="1" applyBorder="1" applyAlignment="1">
      <alignment horizontal="center" vertical="center"/>
    </xf>
    <xf numFmtId="177" fontId="62" fillId="3" borderId="16" xfId="0" applyNumberFormat="1" applyFont="1" applyFill="1" applyBorder="1" applyAlignment="1">
      <alignment vertical="center"/>
    </xf>
    <xf numFmtId="0" fontId="14" fillId="0" borderId="145" xfId="0" applyFont="1" applyBorder="1" applyAlignment="1">
      <alignment horizontal="center" vertical="center"/>
    </xf>
    <xf numFmtId="49" fontId="62" fillId="0" borderId="80" xfId="0" applyNumberFormat="1" applyFont="1" applyBorder="1" applyAlignment="1">
      <alignment horizontal="center" vertical="center" wrapText="1"/>
    </xf>
    <xf numFmtId="49" fontId="64" fillId="0" borderId="80" xfId="0" applyNumberFormat="1" applyFont="1" applyBorder="1">
      <alignment vertical="center"/>
    </xf>
    <xf numFmtId="177" fontId="62" fillId="0" borderId="80" xfId="0" applyNumberFormat="1" applyFont="1" applyBorder="1">
      <alignment vertical="center"/>
    </xf>
    <xf numFmtId="0" fontId="62" fillId="0" borderId="50" xfId="0" applyFont="1" applyBorder="1" applyAlignment="1">
      <alignment horizontal="center" vertical="center" wrapText="1"/>
    </xf>
    <xf numFmtId="49" fontId="62" fillId="0" borderId="50" xfId="0" applyNumberFormat="1" applyFont="1" applyBorder="1" applyAlignment="1">
      <alignment horizontal="center" vertical="center"/>
    </xf>
    <xf numFmtId="180" fontId="62" fillId="0" borderId="50" xfId="2" applyNumberFormat="1" applyFont="1" applyBorder="1">
      <alignment vertical="center"/>
    </xf>
    <xf numFmtId="0" fontId="62" fillId="0" borderId="50" xfId="0" applyFont="1" applyBorder="1" applyAlignment="1">
      <alignment horizontal="center" vertical="center"/>
    </xf>
    <xf numFmtId="177" fontId="62" fillId="0" borderId="50" xfId="0" applyNumberFormat="1" applyFont="1" applyFill="1" applyBorder="1">
      <alignment vertical="center"/>
    </xf>
    <xf numFmtId="0" fontId="63" fillId="5" borderId="16" xfId="0" applyFont="1" applyFill="1" applyBorder="1" applyAlignment="1">
      <alignment horizontal="center" vertical="center"/>
    </xf>
    <xf numFmtId="177" fontId="63" fillId="2" borderId="50" xfId="0" applyNumberFormat="1" applyFont="1" applyFill="1" applyBorder="1">
      <alignment vertical="center"/>
    </xf>
    <xf numFmtId="0" fontId="13" fillId="0" borderId="16" xfId="0" applyFont="1" applyBorder="1" applyAlignment="1">
      <alignment horizontal="center" vertical="center"/>
    </xf>
    <xf numFmtId="0" fontId="13" fillId="0" borderId="52" xfId="0" applyFont="1" applyBorder="1" applyAlignment="1">
      <alignment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189" fontId="73" fillId="0" borderId="93" xfId="0" applyNumberFormat="1" applyFont="1" applyBorder="1" applyAlignment="1">
      <alignment horizontal="right" vertical="center"/>
    </xf>
    <xf numFmtId="177" fontId="13" fillId="0" borderId="27" xfId="0" applyNumberFormat="1" applyFont="1" applyBorder="1">
      <alignment vertical="center"/>
    </xf>
    <xf numFmtId="0" fontId="13" fillId="0" borderId="43" xfId="0" applyFont="1" applyBorder="1" applyAlignment="1">
      <alignment horizontal="center" vertical="center"/>
    </xf>
    <xf numFmtId="189" fontId="73" fillId="0" borderId="26" xfId="0" applyNumberFormat="1" applyFont="1" applyBorder="1" applyAlignment="1">
      <alignment horizontal="right" vertical="center"/>
    </xf>
    <xf numFmtId="0" fontId="13" fillId="0" borderId="44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177" fontId="13" fillId="0" borderId="37" xfId="0" applyNumberFormat="1" applyFont="1" applyBorder="1">
      <alignment vertical="center"/>
    </xf>
    <xf numFmtId="49" fontId="72" fillId="0" borderId="84" xfId="0" applyNumberFormat="1" applyFont="1" applyBorder="1" applyAlignment="1">
      <alignment vertical="center" wrapText="1"/>
    </xf>
    <xf numFmtId="49" fontId="72" fillId="0" borderId="0" xfId="0" applyNumberFormat="1" applyFont="1" applyBorder="1" applyAlignment="1">
      <alignment vertical="center" wrapText="1"/>
    </xf>
    <xf numFmtId="177" fontId="72" fillId="0" borderId="89" xfId="0" applyNumberFormat="1" applyFont="1" applyBorder="1" applyAlignment="1">
      <alignment vertical="center" wrapText="1"/>
    </xf>
    <xf numFmtId="49" fontId="13" fillId="0" borderId="89" xfId="0" applyNumberFormat="1" applyFont="1" applyBorder="1" applyAlignment="1">
      <alignment vertical="center" wrapText="1"/>
    </xf>
    <xf numFmtId="177" fontId="0" fillId="0" borderId="30" xfId="0" applyNumberFormat="1" applyFont="1" applyBorder="1">
      <alignment vertical="center"/>
    </xf>
    <xf numFmtId="177" fontId="0" fillId="0" borderId="34" xfId="0" applyNumberFormat="1" applyFont="1" applyBorder="1">
      <alignment vertical="center"/>
    </xf>
    <xf numFmtId="194" fontId="35" fillId="0" borderId="8" xfId="0" applyNumberFormat="1" applyFont="1" applyFill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42" fillId="0" borderId="0" xfId="0" applyFont="1" applyFill="1" applyBorder="1" applyAlignment="1">
      <alignment horizontal="center" vertical="center" wrapText="1"/>
    </xf>
    <xf numFmtId="179" fontId="22" fillId="0" borderId="0" xfId="0" applyNumberFormat="1" applyFont="1" applyFill="1" applyBorder="1" applyAlignment="1">
      <alignment horizontal="center" vertical="center"/>
    </xf>
    <xf numFmtId="186" fontId="41" fillId="0" borderId="0" xfId="0" applyNumberFormat="1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62" fillId="5" borderId="1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2" fillId="0" borderId="50" xfId="0" applyFont="1" applyBorder="1" applyAlignment="1">
      <alignment vertical="center"/>
    </xf>
    <xf numFmtId="0" fontId="62" fillId="0" borderId="16" xfId="0" applyFont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49" fontId="28" fillId="0" borderId="0" xfId="0" applyNumberFormat="1" applyFont="1" applyFill="1" applyBorder="1" applyAlignment="1">
      <alignment horizontal="right" vertical="center"/>
    </xf>
    <xf numFmtId="0" fontId="62" fillId="0" borderId="18" xfId="0" applyFont="1" applyBorder="1" applyAlignment="1">
      <alignment horizontal="center" vertical="center"/>
    </xf>
    <xf numFmtId="0" fontId="65" fillId="0" borderId="162" xfId="0" applyFont="1" applyBorder="1" applyAlignment="1">
      <alignment horizontal="left" vertical="center"/>
    </xf>
    <xf numFmtId="0" fontId="65" fillId="0" borderId="162" xfId="0" applyFont="1" applyBorder="1" applyAlignment="1">
      <alignment horizontal="center" vertical="center"/>
    </xf>
    <xf numFmtId="9" fontId="65" fillId="0" borderId="162" xfId="2" applyFont="1" applyBorder="1" applyAlignment="1">
      <alignment horizontal="center" vertical="center"/>
    </xf>
    <xf numFmtId="0" fontId="62" fillId="0" borderId="162" xfId="0" applyFont="1" applyBorder="1" applyAlignment="1">
      <alignment horizontal="center" vertical="center"/>
    </xf>
    <xf numFmtId="177" fontId="62" fillId="3" borderId="162" xfId="0" applyNumberFormat="1" applyFont="1" applyFill="1" applyBorder="1">
      <alignment vertical="center"/>
    </xf>
    <xf numFmtId="0" fontId="62" fillId="0" borderId="164" xfId="0" applyFont="1" applyBorder="1" applyAlignment="1">
      <alignment horizontal="center" vertical="center"/>
    </xf>
    <xf numFmtId="0" fontId="64" fillId="0" borderId="43" xfId="0" applyFont="1" applyBorder="1">
      <alignment vertical="center"/>
    </xf>
    <xf numFmtId="177" fontId="65" fillId="0" borderId="43" xfId="0" applyNumberFormat="1" applyFont="1" applyBorder="1">
      <alignment vertical="center"/>
    </xf>
    <xf numFmtId="181" fontId="63" fillId="0" borderId="43" xfId="2" applyNumberFormat="1" applyFont="1" applyBorder="1">
      <alignment vertical="center"/>
    </xf>
    <xf numFmtId="0" fontId="62" fillId="0" borderId="43" xfId="0" applyFont="1" applyBorder="1" applyAlignment="1">
      <alignment horizontal="center" vertical="center"/>
    </xf>
    <xf numFmtId="177" fontId="62" fillId="3" borderId="43" xfId="0" applyNumberFormat="1" applyFont="1" applyFill="1" applyBorder="1">
      <alignment vertical="center"/>
    </xf>
    <xf numFmtId="0" fontId="62" fillId="0" borderId="22" xfId="0" applyFont="1" applyBorder="1" applyAlignment="1">
      <alignment horizontal="center" vertical="center"/>
    </xf>
    <xf numFmtId="0" fontId="64" fillId="0" borderId="165" xfId="0" applyFont="1" applyBorder="1">
      <alignment vertical="center"/>
    </xf>
    <xf numFmtId="177" fontId="65" fillId="0" borderId="165" xfId="0" applyNumberFormat="1" applyFont="1" applyBorder="1">
      <alignment vertical="center"/>
    </xf>
    <xf numFmtId="181" fontId="63" fillId="0" borderId="165" xfId="2" applyNumberFormat="1" applyFont="1" applyBorder="1">
      <alignment vertical="center"/>
    </xf>
    <xf numFmtId="0" fontId="62" fillId="0" borderId="165" xfId="0" applyFont="1" applyBorder="1" applyAlignment="1">
      <alignment horizontal="center" vertical="center"/>
    </xf>
    <xf numFmtId="177" fontId="62" fillId="3" borderId="165" xfId="0" applyNumberFormat="1" applyFont="1" applyFill="1" applyBorder="1">
      <alignment vertical="center"/>
    </xf>
    <xf numFmtId="0" fontId="62" fillId="0" borderId="162" xfId="0" applyFont="1" applyBorder="1">
      <alignment vertical="center"/>
    </xf>
    <xf numFmtId="177" fontId="65" fillId="0" borderId="162" xfId="0" applyNumberFormat="1" applyFont="1" applyBorder="1">
      <alignment vertical="center"/>
    </xf>
    <xf numFmtId="184" fontId="63" fillId="0" borderId="162" xfId="2" applyNumberFormat="1" applyFont="1" applyBorder="1">
      <alignment vertical="center"/>
    </xf>
    <xf numFmtId="177" fontId="62" fillId="4" borderId="162" xfId="0" applyNumberFormat="1" applyFont="1" applyFill="1" applyBorder="1">
      <alignment vertical="center"/>
    </xf>
    <xf numFmtId="0" fontId="62" fillId="0" borderId="43" xfId="0" applyFont="1" applyBorder="1" applyAlignment="1">
      <alignment vertical="center" wrapText="1"/>
    </xf>
    <xf numFmtId="184" fontId="63" fillId="0" borderId="43" xfId="2" applyNumberFormat="1" applyFont="1" applyBorder="1">
      <alignment vertical="center"/>
    </xf>
    <xf numFmtId="177" fontId="62" fillId="4" borderId="43" xfId="0" applyNumberFormat="1" applyFont="1" applyFill="1" applyBorder="1">
      <alignment vertical="center"/>
    </xf>
    <xf numFmtId="0" fontId="62" fillId="0" borderId="43" xfId="0" applyFont="1" applyBorder="1">
      <alignment vertical="center"/>
    </xf>
    <xf numFmtId="177" fontId="63" fillId="0" borderId="43" xfId="0" applyNumberFormat="1" applyFont="1" applyBorder="1">
      <alignment vertical="center"/>
    </xf>
    <xf numFmtId="183" fontId="63" fillId="0" borderId="43" xfId="2" applyNumberFormat="1" applyFont="1" applyBorder="1">
      <alignment vertical="center"/>
    </xf>
    <xf numFmtId="0" fontId="62" fillId="0" borderId="165" xfId="0" applyFont="1" applyBorder="1">
      <alignment vertical="center"/>
    </xf>
    <xf numFmtId="177" fontId="63" fillId="0" borderId="165" xfId="0" applyNumberFormat="1" applyFont="1" applyBorder="1">
      <alignment vertical="center"/>
    </xf>
    <xf numFmtId="183" fontId="63" fillId="0" borderId="165" xfId="2" applyNumberFormat="1" applyFont="1" applyBorder="1">
      <alignment vertical="center"/>
    </xf>
    <xf numFmtId="177" fontId="62" fillId="4" borderId="165" xfId="0" applyNumberFormat="1" applyFont="1" applyFill="1" applyBorder="1">
      <alignment vertical="center"/>
    </xf>
    <xf numFmtId="197" fontId="2" fillId="0" borderId="48" xfId="2" applyNumberFormat="1" applyFont="1" applyBorder="1" applyAlignment="1">
      <alignment vertical="center" wrapText="1"/>
    </xf>
    <xf numFmtId="197" fontId="2" fillId="0" borderId="34" xfId="2" applyNumberFormat="1" applyFont="1" applyBorder="1" applyAlignment="1">
      <alignment vertical="center" wrapText="1"/>
    </xf>
    <xf numFmtId="180" fontId="2" fillId="0" borderId="34" xfId="2" applyNumberFormat="1" applyFont="1" applyBorder="1" applyAlignment="1">
      <alignment vertical="center" wrapText="1"/>
    </xf>
    <xf numFmtId="181" fontId="2" fillId="0" borderId="34" xfId="2" applyNumberFormat="1" applyFont="1" applyBorder="1" applyAlignment="1">
      <alignment vertical="center"/>
    </xf>
    <xf numFmtId="181" fontId="2" fillId="0" borderId="47" xfId="2" applyNumberFormat="1" applyFont="1" applyBorder="1" applyAlignment="1">
      <alignment vertical="center"/>
    </xf>
    <xf numFmtId="9" fontId="19" fillId="0" borderId="16" xfId="2" applyFont="1" applyBorder="1" applyAlignment="1">
      <alignment vertical="center"/>
    </xf>
    <xf numFmtId="181" fontId="9" fillId="0" borderId="16" xfId="2" applyNumberFormat="1" applyFont="1" applyBorder="1" applyAlignment="1">
      <alignment horizontal="right" vertical="center"/>
    </xf>
    <xf numFmtId="0" fontId="0" fillId="0" borderId="53" xfId="0" applyBorder="1">
      <alignment vertical="center"/>
    </xf>
    <xf numFmtId="0" fontId="0" fillId="0" borderId="42" xfId="0" applyBorder="1">
      <alignment vertical="center"/>
    </xf>
    <xf numFmtId="0" fontId="0" fillId="0" borderId="156" xfId="0" applyBorder="1">
      <alignment vertical="center"/>
    </xf>
    <xf numFmtId="0" fontId="11" fillId="0" borderId="57" xfId="0" applyFont="1" applyBorder="1" applyAlignment="1">
      <alignment vertical="center"/>
    </xf>
    <xf numFmtId="0" fontId="0" fillId="0" borderId="42" xfId="0" applyFill="1" applyBorder="1">
      <alignment vertical="center"/>
    </xf>
    <xf numFmtId="0" fontId="0" fillId="0" borderId="42" xfId="0" applyFill="1" applyBorder="1" applyAlignment="1">
      <alignment vertical="center" wrapText="1"/>
    </xf>
    <xf numFmtId="0" fontId="0" fillId="0" borderId="5" xfId="0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5" xfId="0" applyFont="1" applyFill="1" applyBorder="1">
      <alignment vertical="center"/>
    </xf>
    <xf numFmtId="0" fontId="0" fillId="0" borderId="156" xfId="0" applyFill="1" applyBorder="1">
      <alignment vertical="center"/>
    </xf>
    <xf numFmtId="0" fontId="18" fillId="0" borderId="39" xfId="0" applyFont="1" applyBorder="1" applyAlignment="1">
      <alignment horizontal="center" vertical="center"/>
    </xf>
    <xf numFmtId="0" fontId="19" fillId="0" borderId="162" xfId="0" applyFont="1" applyBorder="1" applyAlignment="1">
      <alignment horizontal="left" vertical="center"/>
    </xf>
    <xf numFmtId="177" fontId="19" fillId="0" borderId="162" xfId="0" applyNumberFormat="1" applyFont="1" applyBorder="1" applyAlignment="1">
      <alignment horizontal="center" vertical="center"/>
    </xf>
    <xf numFmtId="9" fontId="19" fillId="0" borderId="162" xfId="2" applyFont="1" applyBorder="1" applyAlignment="1">
      <alignment vertical="center"/>
    </xf>
    <xf numFmtId="0" fontId="0" fillId="0" borderId="162" xfId="0" applyBorder="1" applyAlignment="1">
      <alignment horizontal="center" vertical="center"/>
    </xf>
    <xf numFmtId="177" fontId="0" fillId="3" borderId="162" xfId="0" applyNumberFormat="1" applyFill="1" applyBorder="1">
      <alignment vertical="center"/>
    </xf>
    <xf numFmtId="0" fontId="18" fillId="0" borderId="163" xfId="0" applyFont="1" applyBorder="1" applyAlignment="1">
      <alignment horizontal="center" vertical="center"/>
    </xf>
    <xf numFmtId="0" fontId="15" fillId="0" borderId="43" xfId="0" applyFont="1" applyBorder="1" applyAlignment="1">
      <alignment vertical="center"/>
    </xf>
    <xf numFmtId="177" fontId="2" fillId="0" borderId="43" xfId="0" applyNumberFormat="1" applyFont="1" applyBorder="1">
      <alignment vertical="center"/>
    </xf>
    <xf numFmtId="181" fontId="0" fillId="0" borderId="43" xfId="2" applyNumberFormat="1" applyFont="1" applyBorder="1" applyAlignment="1">
      <alignment vertical="center"/>
    </xf>
    <xf numFmtId="0" fontId="0" fillId="0" borderId="43" xfId="0" applyFont="1" applyBorder="1" applyAlignment="1">
      <alignment horizontal="center" vertical="center"/>
    </xf>
    <xf numFmtId="177" fontId="0" fillId="3" borderId="43" xfId="0" applyNumberFormat="1" applyFill="1" applyBorder="1">
      <alignment vertical="center"/>
    </xf>
    <xf numFmtId="0" fontId="15" fillId="0" borderId="163" xfId="0" applyFont="1" applyBorder="1" applyAlignment="1">
      <alignment horizontal="center" vertical="center"/>
    </xf>
    <xf numFmtId="0" fontId="15" fillId="0" borderId="43" xfId="0" applyFont="1" applyBorder="1">
      <alignment vertical="center"/>
    </xf>
    <xf numFmtId="177" fontId="16" fillId="0" borderId="43" xfId="0" applyNumberFormat="1" applyFont="1" applyBorder="1">
      <alignment vertical="center"/>
    </xf>
    <xf numFmtId="181" fontId="2" fillId="0" borderId="43" xfId="2" applyNumberFormat="1" applyFont="1" applyBorder="1" applyAlignment="1">
      <alignment vertical="center"/>
    </xf>
    <xf numFmtId="0" fontId="0" fillId="0" borderId="43" xfId="0" applyBorder="1" applyAlignment="1">
      <alignment horizontal="center" vertical="center"/>
    </xf>
    <xf numFmtId="0" fontId="0" fillId="0" borderId="166" xfId="0" applyBorder="1" applyAlignment="1">
      <alignment horizontal="center" vertical="center"/>
    </xf>
    <xf numFmtId="0" fontId="0" fillId="0" borderId="165" xfId="0" applyBorder="1" applyAlignment="1">
      <alignment horizontal="center" vertical="center"/>
    </xf>
    <xf numFmtId="177" fontId="16" fillId="0" borderId="165" xfId="0" applyNumberFormat="1" applyFont="1" applyBorder="1" applyAlignment="1">
      <alignment horizontal="center" vertical="center"/>
    </xf>
    <xf numFmtId="9" fontId="19" fillId="0" borderId="165" xfId="2" applyFont="1" applyBorder="1" applyAlignment="1">
      <alignment vertical="center"/>
    </xf>
    <xf numFmtId="0" fontId="19" fillId="0" borderId="165" xfId="0" applyFont="1" applyBorder="1" applyAlignment="1">
      <alignment horizontal="center" vertical="center"/>
    </xf>
    <xf numFmtId="177" fontId="0" fillId="3" borderId="165" xfId="0" applyNumberFormat="1" applyFill="1" applyBorder="1">
      <alignment vertical="center"/>
    </xf>
    <xf numFmtId="0" fontId="0" fillId="0" borderId="39" xfId="0" applyBorder="1" applyAlignment="1">
      <alignment vertical="center"/>
    </xf>
    <xf numFmtId="0" fontId="0" fillId="0" borderId="162" xfId="0" applyBorder="1">
      <alignment vertical="center"/>
    </xf>
    <xf numFmtId="177" fontId="16" fillId="0" borderId="162" xfId="0" applyNumberFormat="1" applyFont="1" applyBorder="1">
      <alignment vertical="center"/>
    </xf>
    <xf numFmtId="184" fontId="2" fillId="0" borderId="162" xfId="2" applyNumberFormat="1" applyFont="1" applyBorder="1" applyAlignment="1">
      <alignment vertical="center"/>
    </xf>
    <xf numFmtId="177" fontId="0" fillId="4" borderId="162" xfId="0" applyNumberFormat="1" applyFill="1" applyBorder="1">
      <alignment vertical="center"/>
    </xf>
    <xf numFmtId="0" fontId="0" fillId="0" borderId="163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184" fontId="2" fillId="0" borderId="43" xfId="2" applyNumberFormat="1" applyFont="1" applyBorder="1" applyAlignment="1">
      <alignment vertical="center"/>
    </xf>
    <xf numFmtId="177" fontId="0" fillId="4" borderId="43" xfId="0" applyNumberFormat="1" applyFill="1" applyBorder="1">
      <alignment vertical="center"/>
    </xf>
    <xf numFmtId="0" fontId="0" fillId="0" borderId="163" xfId="0" applyBorder="1" applyAlignment="1">
      <alignment vertical="center"/>
    </xf>
    <xf numFmtId="0" fontId="0" fillId="0" borderId="43" xfId="0" applyBorder="1">
      <alignment vertical="center"/>
    </xf>
    <xf numFmtId="0" fontId="0" fillId="0" borderId="166" xfId="0" applyBorder="1" applyAlignment="1">
      <alignment vertical="center"/>
    </xf>
    <xf numFmtId="0" fontId="0" fillId="0" borderId="165" xfId="0" applyBorder="1">
      <alignment vertical="center"/>
    </xf>
    <xf numFmtId="177" fontId="2" fillId="0" borderId="165" xfId="0" applyNumberFormat="1" applyFont="1" applyBorder="1">
      <alignment vertical="center"/>
    </xf>
    <xf numFmtId="183" fontId="2" fillId="0" borderId="165" xfId="2" applyNumberFormat="1" applyFont="1" applyBorder="1" applyAlignment="1">
      <alignment vertical="center"/>
    </xf>
    <xf numFmtId="177" fontId="0" fillId="4" borderId="165" xfId="0" applyNumberFormat="1" applyFill="1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6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7" fillId="0" borderId="54" xfId="0" applyFont="1" applyBorder="1">
      <alignment vertical="center"/>
    </xf>
    <xf numFmtId="0" fontId="5" fillId="0" borderId="8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53" xfId="0" applyFont="1" applyBorder="1" applyAlignment="1">
      <alignment vertical="center" wrapText="1"/>
    </xf>
    <xf numFmtId="0" fontId="7" fillId="0" borderId="41" xfId="0" applyFont="1" applyBorder="1">
      <alignment vertical="center"/>
    </xf>
    <xf numFmtId="0" fontId="11" fillId="0" borderId="42" xfId="0" applyFont="1" applyBorder="1" applyAlignment="1">
      <alignment horizontal="center" vertical="center"/>
    </xf>
    <xf numFmtId="0" fontId="10" fillId="0" borderId="41" xfId="0" applyFont="1" applyBorder="1" applyAlignment="1">
      <alignment vertical="center" wrapText="1"/>
    </xf>
    <xf numFmtId="177" fontId="7" fillId="0" borderId="41" xfId="0" applyNumberFormat="1" applyFont="1" applyBorder="1">
      <alignment vertical="center"/>
    </xf>
    <xf numFmtId="0" fontId="0" fillId="0" borderId="170" xfId="0" applyBorder="1">
      <alignment vertical="center"/>
    </xf>
    <xf numFmtId="0" fontId="0" fillId="0" borderId="152" xfId="0" applyFill="1" applyBorder="1">
      <alignment vertical="center"/>
    </xf>
    <xf numFmtId="0" fontId="43" fillId="0" borderId="5" xfId="0" applyFont="1" applyFill="1" applyBorder="1" applyAlignment="1">
      <alignment vertical="center" wrapText="1"/>
    </xf>
    <xf numFmtId="0" fontId="22" fillId="0" borderId="5" xfId="0" applyFont="1" applyFill="1" applyBorder="1">
      <alignment vertical="center"/>
    </xf>
    <xf numFmtId="49" fontId="22" fillId="0" borderId="5" xfId="0" applyNumberFormat="1" applyFont="1" applyFill="1" applyBorder="1">
      <alignment vertical="center"/>
    </xf>
    <xf numFmtId="177" fontId="25" fillId="0" borderId="5" xfId="0" applyNumberFormat="1" applyFont="1" applyFill="1" applyBorder="1">
      <alignment vertical="center"/>
    </xf>
    <xf numFmtId="181" fontId="25" fillId="0" borderId="5" xfId="2" applyNumberFormat="1" applyFont="1" applyFill="1" applyBorder="1">
      <alignment vertical="center"/>
    </xf>
    <xf numFmtId="0" fontId="22" fillId="0" borderId="5" xfId="0" applyFont="1" applyFill="1" applyBorder="1" applyAlignment="1">
      <alignment horizontal="center" vertical="center"/>
    </xf>
    <xf numFmtId="49" fontId="28" fillId="0" borderId="5" xfId="0" applyNumberFormat="1" applyFont="1" applyFill="1" applyBorder="1" applyAlignment="1">
      <alignment horizontal="right" vertical="center"/>
    </xf>
    <xf numFmtId="0" fontId="15" fillId="0" borderId="5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3" xfId="0" applyBorder="1" applyAlignment="1">
      <alignment horizontal="center" vertical="center"/>
    </xf>
    <xf numFmtId="0" fontId="0" fillId="0" borderId="154" xfId="0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6" xfId="0" applyBorder="1" applyAlignment="1">
      <alignment horizontal="center" vertical="center"/>
    </xf>
    <xf numFmtId="0" fontId="0" fillId="0" borderId="168" xfId="0" applyBorder="1" applyAlignment="1">
      <alignment horizontal="center" vertical="center"/>
    </xf>
    <xf numFmtId="0" fontId="0" fillId="0" borderId="169" xfId="0" applyBorder="1" applyAlignment="1">
      <alignment horizontal="center" vertical="center"/>
    </xf>
    <xf numFmtId="192" fontId="7" fillId="0" borderId="72" xfId="0" applyNumberFormat="1" applyFont="1" applyBorder="1" applyAlignment="1">
      <alignment horizontal="right" vertical="center"/>
    </xf>
    <xf numFmtId="192" fontId="7" fillId="0" borderId="69" xfId="0" applyNumberFormat="1" applyFont="1" applyBorder="1" applyAlignment="1">
      <alignment horizontal="right" vertical="center"/>
    </xf>
    <xf numFmtId="192" fontId="7" fillId="0" borderId="70" xfId="0" applyNumberFormat="1" applyFont="1" applyBorder="1" applyAlignment="1">
      <alignment horizontal="right" vertical="center"/>
    </xf>
    <xf numFmtId="177" fontId="7" fillId="0" borderId="68" xfId="0" applyNumberFormat="1" applyFont="1" applyBorder="1" applyAlignment="1">
      <alignment horizontal="center" vertical="center"/>
    </xf>
    <xf numFmtId="177" fontId="7" fillId="0" borderId="69" xfId="0" applyNumberFormat="1" applyFont="1" applyBorder="1" applyAlignment="1">
      <alignment horizontal="center" vertical="center"/>
    </xf>
    <xf numFmtId="177" fontId="7" fillId="0" borderId="70" xfId="0" applyNumberFormat="1" applyFont="1" applyBorder="1" applyAlignment="1">
      <alignment horizontal="center" vertical="center"/>
    </xf>
    <xf numFmtId="191" fontId="9" fillId="0" borderId="32" xfId="0" applyNumberFormat="1" applyFont="1" applyBorder="1" applyAlignment="1">
      <alignment vertical="center"/>
    </xf>
    <xf numFmtId="191" fontId="9" fillId="0" borderId="99" xfId="0" applyNumberFormat="1" applyFont="1" applyBorder="1" applyAlignment="1">
      <alignment vertical="center"/>
    </xf>
    <xf numFmtId="191" fontId="9" fillId="0" borderId="45" xfId="0" applyNumberFormat="1" applyFont="1" applyBorder="1" applyAlignment="1">
      <alignment vertical="center"/>
    </xf>
    <xf numFmtId="191" fontId="9" fillId="0" borderId="103" xfId="0" applyNumberFormat="1" applyFont="1" applyBorder="1" applyAlignment="1">
      <alignment vertical="center"/>
    </xf>
    <xf numFmtId="190" fontId="7" fillId="0" borderId="12" xfId="0" applyNumberFormat="1" applyFont="1" applyBorder="1" applyAlignment="1">
      <alignment horizontal="center" vertical="center"/>
    </xf>
    <xf numFmtId="190" fontId="7" fillId="0" borderId="14" xfId="0" applyNumberFormat="1" applyFont="1" applyBorder="1" applyAlignment="1">
      <alignment horizontal="center" vertical="center"/>
    </xf>
    <xf numFmtId="177" fontId="31" fillId="2" borderId="0" xfId="0" applyNumberFormat="1" applyFont="1" applyFill="1" applyBorder="1" applyAlignment="1">
      <alignment horizontal="left" vertical="center"/>
    </xf>
    <xf numFmtId="188" fontId="31" fillId="2" borderId="0" xfId="0" applyNumberFormat="1" applyFont="1" applyFill="1" applyBorder="1" applyAlignment="1">
      <alignment horizontal="left" vertical="center"/>
    </xf>
    <xf numFmtId="10" fontId="32" fillId="2" borderId="0" xfId="0" applyNumberFormat="1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0" fontId="29" fillId="0" borderId="2" xfId="0" applyFont="1" applyBorder="1" applyAlignment="1">
      <alignment horizontal="left" vertical="center"/>
    </xf>
    <xf numFmtId="0" fontId="29" fillId="0" borderId="20" xfId="0" applyFont="1" applyBorder="1" applyAlignment="1">
      <alignment horizontal="left" vertical="center"/>
    </xf>
    <xf numFmtId="0" fontId="29" fillId="0" borderId="15" xfId="0" applyFont="1" applyBorder="1" applyAlignment="1">
      <alignment horizontal="left" vertical="center"/>
    </xf>
    <xf numFmtId="177" fontId="7" fillId="0" borderId="62" xfId="0" applyNumberFormat="1" applyFont="1" applyBorder="1" applyAlignment="1">
      <alignment horizontal="center" vertical="center"/>
    </xf>
    <xf numFmtId="177" fontId="7" fillId="0" borderId="63" xfId="0" applyNumberFormat="1" applyFont="1" applyBorder="1" applyAlignment="1">
      <alignment horizontal="center" vertical="center"/>
    </xf>
    <xf numFmtId="177" fontId="7" fillId="0" borderId="64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177" fontId="7" fillId="0" borderId="0" xfId="0" applyNumberFormat="1" applyFont="1" applyBorder="1" applyAlignment="1">
      <alignment horizontal="left" vertical="center" wrapText="1"/>
    </xf>
    <xf numFmtId="0" fontId="10" fillId="0" borderId="59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/>
    </xf>
    <xf numFmtId="192" fontId="7" fillId="0" borderId="66" xfId="0" applyNumberFormat="1" applyFont="1" applyBorder="1" applyAlignment="1">
      <alignment horizontal="right" vertical="center"/>
    </xf>
    <xf numFmtId="192" fontId="7" fillId="0" borderId="63" xfId="0" applyNumberFormat="1" applyFont="1" applyBorder="1" applyAlignment="1">
      <alignment horizontal="right" vertical="center"/>
    </xf>
    <xf numFmtId="192" fontId="7" fillId="0" borderId="64" xfId="0" applyNumberFormat="1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191" fontId="9" fillId="0" borderId="29" xfId="0" applyNumberFormat="1" applyFont="1" applyBorder="1" applyAlignment="1">
      <alignment vertical="center"/>
    </xf>
    <xf numFmtId="191" fontId="9" fillId="0" borderId="95" xfId="0" applyNumberFormat="1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177" fontId="10" fillId="0" borderId="29" xfId="0" applyNumberFormat="1" applyFont="1" applyBorder="1" applyAlignment="1">
      <alignment horizontal="right" vertical="center" wrapText="1"/>
    </xf>
    <xf numFmtId="177" fontId="10" fillId="0" borderId="94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horizontal="left" vertical="center"/>
    </xf>
    <xf numFmtId="177" fontId="10" fillId="0" borderId="111" xfId="0" applyNumberFormat="1" applyFont="1" applyBorder="1" applyAlignment="1">
      <alignment horizontal="right" vertical="center" wrapText="1"/>
    </xf>
    <xf numFmtId="177" fontId="10" fillId="0" borderId="112" xfId="0" applyNumberFormat="1" applyFont="1" applyBorder="1" applyAlignment="1">
      <alignment horizontal="right" vertical="center" wrapText="1"/>
    </xf>
    <xf numFmtId="177" fontId="10" fillId="0" borderId="45" xfId="0" applyNumberFormat="1" applyFont="1" applyBorder="1" applyAlignment="1">
      <alignment horizontal="right" vertical="center" wrapText="1"/>
    </xf>
    <xf numFmtId="177" fontId="10" fillId="0" borderId="102" xfId="0" applyNumberFormat="1" applyFont="1" applyBorder="1" applyAlignment="1">
      <alignment horizontal="right" vertical="center" wrapText="1"/>
    </xf>
    <xf numFmtId="177" fontId="10" fillId="0" borderId="32" xfId="0" applyNumberFormat="1" applyFont="1" applyBorder="1" applyAlignment="1">
      <alignment horizontal="right" vertical="center" wrapText="1"/>
    </xf>
    <xf numFmtId="177" fontId="10" fillId="0" borderId="98" xfId="0" applyNumberFormat="1" applyFont="1" applyBorder="1" applyAlignment="1">
      <alignment horizontal="right" vertical="center" wrapText="1"/>
    </xf>
    <xf numFmtId="177" fontId="10" fillId="0" borderId="106" xfId="0" applyNumberFormat="1" applyFont="1" applyBorder="1" applyAlignment="1">
      <alignment horizontal="right" vertical="center" wrapText="1"/>
    </xf>
    <xf numFmtId="177" fontId="10" fillId="0" borderId="107" xfId="0" applyNumberFormat="1" applyFont="1" applyBorder="1" applyAlignment="1">
      <alignment horizontal="right" vertical="center" wrapText="1"/>
    </xf>
    <xf numFmtId="49" fontId="7" fillId="0" borderId="0" xfId="0" applyNumberFormat="1" applyFont="1" applyBorder="1" applyAlignment="1">
      <alignment horizontal="left" vertical="center" wrapText="1"/>
    </xf>
    <xf numFmtId="0" fontId="7" fillId="0" borderId="86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7" fontId="10" fillId="0" borderId="92" xfId="0" applyNumberFormat="1" applyFont="1" applyBorder="1" applyAlignment="1">
      <alignment horizontal="center" vertical="center" wrapText="1"/>
    </xf>
    <xf numFmtId="193" fontId="30" fillId="0" borderId="2" xfId="0" applyNumberFormat="1" applyFont="1" applyBorder="1" applyAlignment="1">
      <alignment horizontal="left" vertical="center"/>
    </xf>
    <xf numFmtId="193" fontId="30" fillId="0" borderId="3" xfId="0" applyNumberFormat="1" applyFont="1" applyBorder="1" applyAlignment="1">
      <alignment horizontal="left" vertical="center"/>
    </xf>
    <xf numFmtId="193" fontId="30" fillId="0" borderId="15" xfId="0" applyNumberFormat="1" applyFont="1" applyBorder="1" applyAlignment="1">
      <alignment horizontal="left" vertical="center"/>
    </xf>
    <xf numFmtId="193" fontId="30" fillId="0" borderId="35" xfId="0" applyNumberFormat="1" applyFont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vertical="center"/>
    </xf>
    <xf numFmtId="0" fontId="0" fillId="0" borderId="83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49" fontId="7" fillId="0" borderId="89" xfId="0" applyNumberFormat="1" applyFont="1" applyBorder="1" applyAlignment="1">
      <alignment horizontal="left" vertical="center" wrapText="1"/>
    </xf>
    <xf numFmtId="49" fontId="7" fillId="0" borderId="90" xfId="0" applyNumberFormat="1" applyFont="1" applyBorder="1" applyAlignment="1">
      <alignment horizontal="left" vertical="center" wrapText="1"/>
    </xf>
    <xf numFmtId="49" fontId="10" fillId="0" borderId="84" xfId="0" applyNumberFormat="1" applyFont="1" applyBorder="1" applyAlignment="1">
      <alignment horizontal="left" vertical="center" wrapText="1"/>
    </xf>
    <xf numFmtId="49" fontId="10" fillId="0" borderId="85" xfId="0" applyNumberFormat="1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 wrapText="1"/>
    </xf>
    <xf numFmtId="49" fontId="10" fillId="0" borderId="87" xfId="0" applyNumberFormat="1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177" fontId="7" fillId="0" borderId="74" xfId="0" applyNumberFormat="1" applyFont="1" applyBorder="1" applyAlignment="1">
      <alignment horizontal="center" vertical="center"/>
    </xf>
    <xf numFmtId="177" fontId="7" fillId="0" borderId="75" xfId="0" applyNumberFormat="1" applyFont="1" applyBorder="1" applyAlignment="1">
      <alignment horizontal="center" vertical="center"/>
    </xf>
    <xf numFmtId="177" fontId="7" fillId="0" borderId="76" xfId="0" applyNumberFormat="1" applyFont="1" applyBorder="1" applyAlignment="1">
      <alignment horizontal="center" vertical="center"/>
    </xf>
    <xf numFmtId="192" fontId="7" fillId="0" borderId="78" xfId="0" applyNumberFormat="1" applyFont="1" applyBorder="1" applyAlignment="1">
      <alignment horizontal="right" vertical="center"/>
    </xf>
    <xf numFmtId="192" fontId="7" fillId="0" borderId="75" xfId="0" applyNumberFormat="1" applyFont="1" applyBorder="1" applyAlignment="1">
      <alignment horizontal="right" vertical="center"/>
    </xf>
    <xf numFmtId="192" fontId="7" fillId="0" borderId="76" xfId="0" applyNumberFormat="1" applyFont="1" applyBorder="1" applyAlignment="1">
      <alignment horizontal="right" vertical="center"/>
    </xf>
    <xf numFmtId="192" fontId="7" fillId="0" borderId="13" xfId="0" applyNumberFormat="1" applyFont="1" applyBorder="1" applyAlignment="1">
      <alignment horizontal="right" vertical="center"/>
    </xf>
    <xf numFmtId="192" fontId="7" fillId="0" borderId="36" xfId="0" applyNumberFormat="1" applyFont="1" applyBorder="1" applyAlignment="1">
      <alignment horizontal="right" vertical="center"/>
    </xf>
    <xf numFmtId="0" fontId="21" fillId="6" borderId="25" xfId="0" applyFont="1" applyFill="1" applyBorder="1" applyAlignment="1">
      <alignment horizontal="center" vertical="center"/>
    </xf>
    <xf numFmtId="0" fontId="0" fillId="6" borderId="50" xfId="0" applyFill="1" applyBorder="1">
      <alignment vertical="center"/>
    </xf>
    <xf numFmtId="177" fontId="16" fillId="6" borderId="25" xfId="0" applyNumberFormat="1" applyFont="1" applyFill="1" applyBorder="1" applyAlignment="1">
      <alignment horizontal="center" vertical="center"/>
    </xf>
    <xf numFmtId="184" fontId="19" fillId="6" borderId="25" xfId="2" applyNumberFormat="1" applyFont="1" applyFill="1" applyBorder="1" applyAlignment="1">
      <alignment horizontal="center" vertical="center"/>
    </xf>
    <xf numFmtId="184" fontId="19" fillId="6" borderId="50" xfId="2" applyNumberFormat="1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0" fontId="19" fillId="6" borderId="15" xfId="0" applyFont="1" applyFill="1" applyBorder="1" applyAlignment="1">
      <alignment horizontal="center" vertical="center"/>
    </xf>
    <xf numFmtId="177" fontId="20" fillId="6" borderId="25" xfId="0" applyNumberFormat="1" applyFont="1" applyFill="1" applyBorder="1" applyAlignment="1">
      <alignment horizontal="right" vertical="center"/>
    </xf>
    <xf numFmtId="177" fontId="20" fillId="6" borderId="50" xfId="0" applyNumberFormat="1" applyFont="1" applyFill="1" applyBorder="1" applyAlignment="1">
      <alignment horizontal="right" vertical="center"/>
    </xf>
    <xf numFmtId="0" fontId="47" fillId="0" borderId="1" xfId="0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7" fillId="0" borderId="20" xfId="0" applyFont="1" applyBorder="1" applyAlignment="1">
      <alignment horizontal="center" vertical="center"/>
    </xf>
    <xf numFmtId="0" fontId="47" fillId="0" borderId="15" xfId="0" applyFont="1" applyBorder="1" applyAlignment="1">
      <alignment horizontal="center" vertical="center"/>
    </xf>
    <xf numFmtId="194" fontId="46" fillId="0" borderId="2" xfId="0" applyNumberFormat="1" applyFont="1" applyFill="1" applyBorder="1" applyAlignment="1">
      <alignment horizontal="left" vertical="center"/>
    </xf>
    <xf numFmtId="194" fontId="46" fillId="0" borderId="3" xfId="0" applyNumberFormat="1" applyFont="1" applyFill="1" applyBorder="1" applyAlignment="1">
      <alignment horizontal="left" vertical="center"/>
    </xf>
    <xf numFmtId="194" fontId="46" fillId="0" borderId="15" xfId="0" applyNumberFormat="1" applyFont="1" applyFill="1" applyBorder="1" applyAlignment="1">
      <alignment horizontal="left" vertical="center"/>
    </xf>
    <xf numFmtId="194" fontId="46" fillId="0" borderId="35" xfId="0" applyNumberFormat="1" applyFont="1" applyFill="1" applyBorder="1" applyAlignment="1">
      <alignment horizontal="left" vertical="center"/>
    </xf>
    <xf numFmtId="0" fontId="45" fillId="0" borderId="0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177" fontId="48" fillId="0" borderId="25" xfId="0" applyNumberFormat="1" applyFont="1" applyBorder="1" applyAlignment="1">
      <alignment horizontal="center" vertical="center"/>
    </xf>
    <xf numFmtId="177" fontId="48" fillId="0" borderId="50" xfId="0" applyNumberFormat="1" applyFont="1" applyBorder="1" applyAlignment="1">
      <alignment horizontal="center" vertical="center"/>
    </xf>
    <xf numFmtId="183" fontId="48" fillId="0" borderId="25" xfId="2" applyNumberFormat="1" applyFont="1" applyBorder="1" applyAlignment="1">
      <alignment horizontal="center" vertical="center"/>
    </xf>
    <xf numFmtId="183" fontId="48" fillId="0" borderId="50" xfId="2" applyNumberFormat="1" applyFont="1" applyBorder="1" applyAlignment="1">
      <alignment horizontal="center" vertical="center"/>
    </xf>
    <xf numFmtId="0" fontId="48" fillId="0" borderId="25" xfId="0" applyFont="1" applyBorder="1" applyAlignment="1">
      <alignment horizontal="center" vertical="center"/>
    </xf>
    <xf numFmtId="0" fontId="48" fillId="0" borderId="50" xfId="0" applyFont="1" applyBorder="1" applyAlignment="1">
      <alignment horizontal="center" vertical="center"/>
    </xf>
    <xf numFmtId="177" fontId="13" fillId="4" borderId="25" xfId="0" applyNumberFormat="1" applyFont="1" applyFill="1" applyBorder="1" applyAlignment="1">
      <alignment horizontal="right" vertical="center"/>
    </xf>
    <xf numFmtId="177" fontId="13" fillId="4" borderId="50" xfId="0" applyNumberFormat="1" applyFont="1" applyFill="1" applyBorder="1" applyAlignment="1">
      <alignment horizontal="right" vertical="center"/>
    </xf>
    <xf numFmtId="0" fontId="0" fillId="0" borderId="16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/>
    </xf>
    <xf numFmtId="0" fontId="20" fillId="6" borderId="20" xfId="0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center" vertical="center"/>
    </xf>
    <xf numFmtId="0" fontId="20" fillId="6" borderId="35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 wrapText="1"/>
    </xf>
    <xf numFmtId="179" fontId="22" fillId="0" borderId="0" xfId="0" applyNumberFormat="1" applyFont="1" applyFill="1" applyBorder="1" applyAlignment="1">
      <alignment horizontal="center" vertical="center"/>
    </xf>
    <xf numFmtId="179" fontId="26" fillId="0" borderId="0" xfId="0" applyNumberFormat="1" applyFont="1" applyFill="1" applyBorder="1" applyAlignment="1">
      <alignment horizontal="center" vertical="center"/>
    </xf>
    <xf numFmtId="186" fontId="41" fillId="0" borderId="0" xfId="0" applyNumberFormat="1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/>
    </xf>
    <xf numFmtId="0" fontId="43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64" fillId="0" borderId="67" xfId="0" applyFont="1" applyBorder="1" applyAlignment="1">
      <alignment horizontal="left" vertical="center"/>
    </xf>
    <xf numFmtId="0" fontId="52" fillId="5" borderId="16" xfId="0" applyFont="1" applyFill="1" applyBorder="1" applyAlignment="1">
      <alignment horizontal="center" vertical="center"/>
    </xf>
    <xf numFmtId="0" fontId="62" fillId="5" borderId="16" xfId="0" applyFont="1" applyFill="1" applyBorder="1" applyAlignment="1">
      <alignment horizontal="center" vertical="center"/>
    </xf>
    <xf numFmtId="0" fontId="64" fillId="0" borderId="165" xfId="0" applyFont="1" applyBorder="1" applyAlignment="1">
      <alignment horizontal="center" vertical="center"/>
    </xf>
    <xf numFmtId="0" fontId="62" fillId="0" borderId="162" xfId="0" applyFont="1" applyBorder="1">
      <alignment vertical="center"/>
    </xf>
    <xf numFmtId="0" fontId="62" fillId="0" borderId="43" xfId="0" applyFont="1" applyBorder="1" applyAlignment="1">
      <alignment vertical="center" wrapText="1"/>
    </xf>
    <xf numFmtId="0" fontId="62" fillId="0" borderId="43" xfId="0" applyFont="1" applyBorder="1">
      <alignment vertical="center"/>
    </xf>
    <xf numFmtId="49" fontId="72" fillId="0" borderId="84" xfId="0" applyNumberFormat="1" applyFont="1" applyBorder="1" applyAlignment="1">
      <alignment horizontal="left" vertical="center" wrapText="1"/>
    </xf>
    <xf numFmtId="49" fontId="72" fillId="0" borderId="85" xfId="0" applyNumberFormat="1" applyFont="1" applyBorder="1" applyAlignment="1">
      <alignment horizontal="left" vertical="center" wrapText="1"/>
    </xf>
    <xf numFmtId="49" fontId="72" fillId="0" borderId="0" xfId="0" applyNumberFormat="1" applyFont="1" applyBorder="1" applyAlignment="1">
      <alignment horizontal="left" vertical="center" wrapText="1"/>
    </xf>
    <xf numFmtId="49" fontId="72" fillId="0" borderId="87" xfId="0" applyNumberFormat="1" applyFont="1" applyBorder="1" applyAlignment="1">
      <alignment horizontal="left" vertical="center" wrapText="1"/>
    </xf>
    <xf numFmtId="49" fontId="13" fillId="0" borderId="89" xfId="0" applyNumberFormat="1" applyFont="1" applyBorder="1" applyAlignment="1">
      <alignment horizontal="left" vertical="center" wrapText="1"/>
    </xf>
    <xf numFmtId="49" fontId="13" fillId="0" borderId="90" xfId="0" applyNumberFormat="1" applyFont="1" applyBorder="1" applyAlignment="1">
      <alignment horizontal="left" vertical="center" wrapText="1"/>
    </xf>
    <xf numFmtId="177" fontId="72" fillId="0" borderId="127" xfId="0" applyNumberFormat="1" applyFont="1" applyBorder="1" applyAlignment="1">
      <alignment horizontal="right" vertical="center" wrapText="1"/>
    </xf>
    <xf numFmtId="177" fontId="72" fillId="0" borderId="128" xfId="0" applyNumberFormat="1" applyFont="1" applyBorder="1" applyAlignment="1">
      <alignment horizontal="right" vertical="center" wrapText="1"/>
    </xf>
    <xf numFmtId="182" fontId="72" fillId="0" borderId="129" xfId="0" applyNumberFormat="1" applyFont="1" applyBorder="1" applyAlignment="1">
      <alignment horizontal="center" vertical="center" wrapText="1"/>
    </xf>
    <xf numFmtId="182" fontId="72" fillId="0" borderId="130" xfId="0" applyNumberFormat="1" applyFont="1" applyBorder="1" applyAlignment="1">
      <alignment horizontal="center" vertical="center" wrapText="1"/>
    </xf>
    <xf numFmtId="182" fontId="72" fillId="0" borderId="131" xfId="0" applyNumberFormat="1" applyFont="1" applyBorder="1" applyAlignment="1">
      <alignment horizontal="center" vertical="center" wrapText="1"/>
    </xf>
    <xf numFmtId="0" fontId="62" fillId="0" borderId="165" xfId="0" applyFont="1" applyBorder="1">
      <alignment vertical="center"/>
    </xf>
    <xf numFmtId="0" fontId="62" fillId="0" borderId="12" xfId="0" applyFont="1" applyBorder="1" applyAlignment="1">
      <alignment horizontal="center" vertical="center"/>
    </xf>
    <xf numFmtId="0" fontId="62" fillId="0" borderId="1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191" fontId="73" fillId="0" borderId="40" xfId="0" applyNumberFormat="1" applyFont="1" applyBorder="1" applyAlignment="1">
      <alignment horizontal="right" vertical="center"/>
    </xf>
    <xf numFmtId="191" fontId="73" fillId="0" borderId="19" xfId="0" applyNumberFormat="1" applyFont="1" applyBorder="1" applyAlignment="1">
      <alignment horizontal="right" vertical="center"/>
    </xf>
    <xf numFmtId="191" fontId="73" fillId="0" borderId="154" xfId="0" applyNumberFormat="1" applyFont="1" applyBorder="1" applyAlignment="1">
      <alignment horizontal="right" vertical="center"/>
    </xf>
    <xf numFmtId="191" fontId="73" fillId="0" borderId="31" xfId="0" applyNumberFormat="1" applyFont="1" applyBorder="1" applyAlignment="1">
      <alignment horizontal="right" vertical="center"/>
    </xf>
    <xf numFmtId="192" fontId="13" fillId="0" borderId="93" xfId="0" applyNumberFormat="1" applyFont="1" applyBorder="1">
      <alignment vertical="center"/>
    </xf>
    <xf numFmtId="192" fontId="13" fillId="0" borderId="26" xfId="0" applyNumberFormat="1" applyFont="1" applyBorder="1">
      <alignment vertical="center"/>
    </xf>
    <xf numFmtId="192" fontId="40" fillId="2" borderId="0" xfId="0" applyNumberFormat="1" applyFont="1" applyFill="1" applyBorder="1" applyAlignment="1">
      <alignment horizontal="left" vertical="center" wrapText="1"/>
    </xf>
    <xf numFmtId="0" fontId="40" fillId="2" borderId="0" xfId="0" applyFont="1" applyFill="1" applyBorder="1" applyAlignment="1">
      <alignment horizontal="left" vertical="center"/>
    </xf>
    <xf numFmtId="10" fontId="30" fillId="2" borderId="0" xfId="0" applyNumberFormat="1" applyFont="1" applyFill="1" applyBorder="1" applyAlignment="1">
      <alignment horizontal="left" vertical="center"/>
    </xf>
    <xf numFmtId="0" fontId="74" fillId="0" borderId="0" xfId="0" applyFont="1" applyBorder="1" applyAlignment="1">
      <alignment horizontal="left" vertical="center"/>
    </xf>
    <xf numFmtId="0" fontId="71" fillId="0" borderId="1" xfId="0" applyFont="1" applyBorder="1" applyAlignment="1">
      <alignment horizontal="left" vertical="center"/>
    </xf>
    <xf numFmtId="0" fontId="71" fillId="0" borderId="2" xfId="0" applyFont="1" applyBorder="1" applyAlignment="1">
      <alignment horizontal="left" vertical="center"/>
    </xf>
    <xf numFmtId="0" fontId="71" fillId="0" borderId="20" xfId="0" applyFont="1" applyBorder="1" applyAlignment="1">
      <alignment horizontal="left" vertical="center"/>
    </xf>
    <xf numFmtId="0" fontId="71" fillId="0" borderId="15" xfId="0" applyFont="1" applyBorder="1" applyAlignment="1">
      <alignment horizontal="left" vertical="center"/>
    </xf>
    <xf numFmtId="182" fontId="72" fillId="0" borderId="139" xfId="0" applyNumberFormat="1" applyFont="1" applyBorder="1" applyAlignment="1">
      <alignment horizontal="center" vertical="center" wrapText="1"/>
    </xf>
    <xf numFmtId="182" fontId="72" fillId="0" borderId="137" xfId="0" applyNumberFormat="1" applyFont="1" applyBorder="1" applyAlignment="1">
      <alignment horizontal="center" vertical="center" wrapText="1"/>
    </xf>
    <xf numFmtId="182" fontId="72" fillId="0" borderId="140" xfId="0" applyNumberFormat="1" applyFont="1" applyBorder="1" applyAlignment="1">
      <alignment horizontal="center" vertical="center" wrapText="1"/>
    </xf>
    <xf numFmtId="177" fontId="72" fillId="0" borderId="32" xfId="0" applyNumberFormat="1" applyFont="1" applyBorder="1" applyAlignment="1">
      <alignment horizontal="right" vertical="center" wrapText="1"/>
    </xf>
    <xf numFmtId="177" fontId="72" fillId="0" borderId="120" xfId="0" applyNumberFormat="1" applyFont="1" applyBorder="1" applyAlignment="1">
      <alignment horizontal="right" vertical="center" wrapText="1"/>
    </xf>
    <xf numFmtId="182" fontId="72" fillId="0" borderId="124" xfId="0" applyNumberFormat="1" applyFont="1" applyBorder="1" applyAlignment="1">
      <alignment horizontal="center" vertical="center" wrapText="1"/>
    </xf>
    <xf numFmtId="182" fontId="72" fillId="0" borderId="33" xfId="0" applyNumberFormat="1" applyFont="1" applyBorder="1" applyAlignment="1">
      <alignment horizontal="center" vertical="center" wrapText="1"/>
    </xf>
    <xf numFmtId="182" fontId="72" fillId="0" borderId="125" xfId="0" applyNumberFormat="1" applyFont="1" applyBorder="1" applyAlignment="1">
      <alignment horizontal="center" vertical="center" wrapText="1"/>
    </xf>
    <xf numFmtId="182" fontId="72" fillId="0" borderId="126" xfId="0" applyNumberFormat="1" applyFont="1" applyBorder="1" applyAlignment="1">
      <alignment horizontal="center" vertical="center" wrapText="1"/>
    </xf>
    <xf numFmtId="182" fontId="72" fillId="0" borderId="98" xfId="0" applyNumberFormat="1" applyFont="1" applyBorder="1" applyAlignment="1">
      <alignment horizontal="center" vertical="center" wrapText="1"/>
    </xf>
    <xf numFmtId="182" fontId="72" fillId="0" borderId="136" xfId="0" applyNumberFormat="1" applyFont="1" applyBorder="1" applyAlignment="1">
      <alignment horizontal="center" vertical="center" wrapText="1"/>
    </xf>
    <xf numFmtId="182" fontId="72" fillId="0" borderId="138" xfId="0" applyNumberFormat="1" applyFont="1" applyBorder="1" applyAlignment="1">
      <alignment horizontal="center" vertical="center" wrapText="1"/>
    </xf>
    <xf numFmtId="193" fontId="20" fillId="0" borderId="2" xfId="0" applyNumberFormat="1" applyFont="1" applyBorder="1" applyAlignment="1">
      <alignment horizontal="left" vertical="center"/>
    </xf>
    <xf numFmtId="193" fontId="20" fillId="0" borderId="3" xfId="0" applyNumberFormat="1" applyFont="1" applyBorder="1" applyAlignment="1">
      <alignment horizontal="left" vertical="center"/>
    </xf>
    <xf numFmtId="193" fontId="20" fillId="0" borderId="15" xfId="0" applyNumberFormat="1" applyFont="1" applyBorder="1" applyAlignment="1">
      <alignment horizontal="left" vertical="center"/>
    </xf>
    <xf numFmtId="193" fontId="20" fillId="0" borderId="35" xfId="0" applyNumberFormat="1" applyFont="1" applyBorder="1" applyAlignment="1">
      <alignment horizontal="left" vertical="center"/>
    </xf>
    <xf numFmtId="177" fontId="10" fillId="0" borderId="0" xfId="0" applyNumberFormat="1" applyFont="1" applyBorder="1" applyAlignment="1">
      <alignment horizontal="left" vertical="center" wrapText="1"/>
    </xf>
    <xf numFmtId="0" fontId="10" fillId="0" borderId="15" xfId="0" applyFont="1" applyBorder="1" applyAlignment="1">
      <alignment horizontal="right" vertical="center" wrapText="1"/>
    </xf>
    <xf numFmtId="0" fontId="72" fillId="0" borderId="2" xfId="0" applyFont="1" applyBorder="1" applyAlignment="1">
      <alignment horizontal="center" vertical="center" wrapText="1"/>
    </xf>
    <xf numFmtId="0" fontId="72" fillId="0" borderId="56" xfId="0" applyFont="1" applyBorder="1" applyAlignment="1">
      <alignment horizontal="center" vertical="center" wrapText="1"/>
    </xf>
    <xf numFmtId="0" fontId="72" fillId="0" borderId="55" xfId="0" applyFont="1" applyBorder="1" applyAlignment="1">
      <alignment horizontal="center" vertical="center" wrapText="1"/>
    </xf>
    <xf numFmtId="0" fontId="72" fillId="0" borderId="3" xfId="0" applyFont="1" applyBorder="1" applyAlignment="1">
      <alignment horizontal="center" vertical="center" wrapText="1"/>
    </xf>
    <xf numFmtId="177" fontId="72" fillId="0" borderId="134" xfId="0" applyNumberFormat="1" applyFont="1" applyBorder="1" applyAlignment="1">
      <alignment horizontal="right" vertical="center" wrapText="1"/>
    </xf>
    <xf numFmtId="177" fontId="72" fillId="0" borderId="135" xfId="0" applyNumberFormat="1" applyFont="1" applyBorder="1" applyAlignment="1">
      <alignment horizontal="right" vertical="center" wrapText="1"/>
    </xf>
    <xf numFmtId="177" fontId="72" fillId="0" borderId="45" xfId="0" applyNumberFormat="1" applyFont="1" applyBorder="1" applyAlignment="1">
      <alignment horizontal="right" vertical="center" wrapText="1"/>
    </xf>
    <xf numFmtId="177" fontId="72" fillId="0" borderId="141" xfId="0" applyNumberFormat="1" applyFont="1" applyBorder="1" applyAlignment="1">
      <alignment horizontal="right" vertical="center" wrapText="1"/>
    </xf>
    <xf numFmtId="182" fontId="72" fillId="0" borderId="142" xfId="0" applyNumberFormat="1" applyFont="1" applyBorder="1" applyAlignment="1">
      <alignment horizontal="center" vertical="center" wrapText="1"/>
    </xf>
    <xf numFmtId="182" fontId="72" fillId="0" borderId="46" xfId="0" applyNumberFormat="1" applyFont="1" applyBorder="1" applyAlignment="1">
      <alignment horizontal="center" vertical="center" wrapText="1"/>
    </xf>
    <xf numFmtId="182" fontId="72" fillId="0" borderId="143" xfId="0" applyNumberFormat="1" applyFont="1" applyBorder="1" applyAlignment="1">
      <alignment horizontal="center" vertical="center" wrapText="1"/>
    </xf>
    <xf numFmtId="182" fontId="72" fillId="0" borderId="144" xfId="0" applyNumberFormat="1" applyFont="1" applyBorder="1" applyAlignment="1">
      <alignment horizontal="center" vertical="center" wrapText="1"/>
    </xf>
    <xf numFmtId="182" fontId="72" fillId="0" borderId="102" xfId="0" applyNumberFormat="1" applyFont="1" applyBorder="1" applyAlignment="1">
      <alignment horizontal="center" vertical="center" wrapText="1"/>
    </xf>
    <xf numFmtId="182" fontId="72" fillId="0" borderId="132" xfId="0" applyNumberFormat="1" applyFont="1" applyBorder="1" applyAlignment="1">
      <alignment horizontal="center" vertical="center" wrapText="1"/>
    </xf>
    <xf numFmtId="182" fontId="72" fillId="0" borderId="133" xfId="0" applyNumberFormat="1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/>
    </xf>
    <xf numFmtId="177" fontId="13" fillId="0" borderId="17" xfId="0" applyNumberFormat="1" applyFont="1" applyBorder="1">
      <alignment vertical="center"/>
    </xf>
    <xf numFmtId="177" fontId="13" fillId="0" borderId="93" xfId="0" applyNumberFormat="1" applyFont="1" applyBorder="1">
      <alignment vertical="center"/>
    </xf>
    <xf numFmtId="177" fontId="13" fillId="0" borderId="153" xfId="0" applyNumberFormat="1" applyFont="1" applyBorder="1">
      <alignment vertical="center"/>
    </xf>
    <xf numFmtId="177" fontId="13" fillId="0" borderId="26" xfId="0" applyNumberFormat="1" applyFont="1" applyBorder="1">
      <alignment vertical="center"/>
    </xf>
    <xf numFmtId="0" fontId="13" fillId="0" borderId="1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77" fontId="72" fillId="0" borderId="29" xfId="0" applyNumberFormat="1" applyFont="1" applyBorder="1" applyAlignment="1">
      <alignment horizontal="right" vertical="center" wrapText="1"/>
    </xf>
    <xf numFmtId="0" fontId="13" fillId="0" borderId="116" xfId="0" applyFont="1" applyBorder="1">
      <alignment vertical="center"/>
    </xf>
    <xf numFmtId="182" fontId="72" fillId="0" borderId="117" xfId="0" applyNumberFormat="1" applyFont="1" applyBorder="1" applyAlignment="1">
      <alignment horizontal="center" vertical="center" wrapText="1"/>
    </xf>
    <xf numFmtId="182" fontId="72" fillId="0" borderId="118" xfId="0" applyNumberFormat="1" applyFont="1" applyBorder="1" applyAlignment="1">
      <alignment horizontal="center" vertical="center" wrapText="1"/>
    </xf>
    <xf numFmtId="182" fontId="72" fillId="0" borderId="119" xfId="0" applyNumberFormat="1" applyFont="1" applyBorder="1" applyAlignment="1">
      <alignment horizontal="center" vertical="center" wrapText="1"/>
    </xf>
    <xf numFmtId="0" fontId="13" fillId="0" borderId="120" xfId="0" applyFont="1" applyBorder="1">
      <alignment vertical="center"/>
    </xf>
    <xf numFmtId="182" fontId="72" fillId="0" borderId="121" xfId="0" applyNumberFormat="1" applyFont="1" applyBorder="1" applyAlignment="1">
      <alignment horizontal="center" vertical="center" wrapText="1"/>
    </xf>
    <xf numFmtId="182" fontId="72" fillId="0" borderId="122" xfId="0" applyNumberFormat="1" applyFont="1" applyBorder="1" applyAlignment="1">
      <alignment horizontal="center" vertical="center" wrapText="1"/>
    </xf>
    <xf numFmtId="182" fontId="72" fillId="0" borderId="123" xfId="0" applyNumberFormat="1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/>
    </xf>
    <xf numFmtId="177" fontId="13" fillId="0" borderId="21" xfId="0" applyNumberFormat="1" applyFont="1" applyBorder="1">
      <alignment vertical="center"/>
    </xf>
    <xf numFmtId="177" fontId="13" fillId="0" borderId="24" xfId="0" applyNumberFormat="1" applyFont="1" applyBorder="1">
      <alignment vertical="center"/>
    </xf>
    <xf numFmtId="192" fontId="13" fillId="0" borderId="24" xfId="0" applyNumberFormat="1" applyFont="1" applyBorder="1">
      <alignment vertical="center"/>
    </xf>
    <xf numFmtId="192" fontId="13" fillId="0" borderId="58" xfId="0" applyNumberFormat="1" applyFont="1" applyBorder="1" applyAlignment="1">
      <alignment horizontal="right" vertical="center"/>
    </xf>
    <xf numFmtId="192" fontId="13" fillId="0" borderId="13" xfId="0" applyNumberFormat="1" applyFont="1" applyBorder="1" applyAlignment="1">
      <alignment horizontal="right" vertical="center"/>
    </xf>
    <xf numFmtId="192" fontId="13" fillId="0" borderId="36" xfId="0" applyNumberFormat="1" applyFont="1" applyBorder="1" applyAlignment="1">
      <alignment horizontal="right" vertical="center"/>
    </xf>
    <xf numFmtId="0" fontId="13" fillId="0" borderId="5" xfId="0" applyFont="1" applyBorder="1" applyAlignment="1">
      <alignment horizontal="center" vertical="center"/>
    </xf>
    <xf numFmtId="177" fontId="72" fillId="0" borderId="92" xfId="0" applyNumberFormat="1" applyFont="1" applyBorder="1" applyAlignment="1">
      <alignment horizontal="center" vertical="center" wrapText="1"/>
    </xf>
    <xf numFmtId="0" fontId="14" fillId="0" borderId="83" xfId="0" applyFont="1" applyBorder="1" applyAlignment="1">
      <alignment horizontal="left" vertical="center"/>
    </xf>
    <xf numFmtId="0" fontId="13" fillId="0" borderId="84" xfId="0" applyFont="1" applyBorder="1" applyAlignment="1">
      <alignment horizontal="left" vertical="center"/>
    </xf>
    <xf numFmtId="0" fontId="13" fillId="0" borderId="86" xfId="0" applyFont="1" applyBorder="1" applyAlignment="1">
      <alignment horizontal="center" vertical="center"/>
    </xf>
    <xf numFmtId="0" fontId="13" fillId="0" borderId="88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60" fillId="0" borderId="2" xfId="0" applyFont="1" applyBorder="1" applyAlignment="1">
      <alignment horizontal="center" vertical="center"/>
    </xf>
    <xf numFmtId="0" fontId="60" fillId="0" borderId="4" xfId="0" applyFont="1" applyBorder="1" applyAlignment="1">
      <alignment horizontal="center" vertical="center"/>
    </xf>
    <xf numFmtId="0" fontId="60" fillId="0" borderId="0" xfId="0" applyFont="1" applyBorder="1" applyAlignment="1">
      <alignment horizontal="center" vertical="center"/>
    </xf>
    <xf numFmtId="0" fontId="60" fillId="0" borderId="20" xfId="0" applyFont="1" applyBorder="1" applyAlignment="1">
      <alignment horizontal="center" vertical="center"/>
    </xf>
    <xf numFmtId="0" fontId="60" fillId="0" borderId="15" xfId="0" applyFont="1" applyBorder="1" applyAlignment="1">
      <alignment horizontal="center" vertical="center"/>
    </xf>
    <xf numFmtId="194" fontId="61" fillId="0" borderId="2" xfId="0" applyNumberFormat="1" applyFont="1" applyFill="1" applyBorder="1" applyAlignment="1">
      <alignment horizontal="left" vertical="center"/>
    </xf>
    <xf numFmtId="194" fontId="61" fillId="0" borderId="3" xfId="0" applyNumberFormat="1" applyFont="1" applyFill="1" applyBorder="1" applyAlignment="1">
      <alignment horizontal="left" vertical="center"/>
    </xf>
    <xf numFmtId="194" fontId="61" fillId="0" borderId="0" xfId="0" applyNumberFormat="1" applyFont="1" applyFill="1" applyBorder="1" applyAlignment="1">
      <alignment horizontal="left" vertical="center"/>
    </xf>
    <xf numFmtId="194" fontId="61" fillId="0" borderId="91" xfId="0" applyNumberFormat="1" applyFont="1" applyFill="1" applyBorder="1" applyAlignment="1">
      <alignment horizontal="left" vertical="center"/>
    </xf>
    <xf numFmtId="194" fontId="61" fillId="0" borderId="15" xfId="0" applyNumberFormat="1" applyFont="1" applyFill="1" applyBorder="1" applyAlignment="1">
      <alignment horizontal="left" vertical="center"/>
    </xf>
    <xf numFmtId="194" fontId="61" fillId="0" borderId="35" xfId="0" applyNumberFormat="1" applyFont="1" applyFill="1" applyBorder="1" applyAlignment="1">
      <alignment horizontal="left" vertical="center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48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42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52" xfId="0" applyFont="1" applyBorder="1" applyAlignment="1">
      <alignment horizontal="left" vertical="center" wrapText="1"/>
    </xf>
    <xf numFmtId="0" fontId="13" fillId="0" borderId="146" xfId="0" applyFont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66" fillId="0" borderId="162" xfId="0" applyFont="1" applyBorder="1" applyAlignment="1">
      <alignment horizontal="center" vertical="center"/>
    </xf>
    <xf numFmtId="0" fontId="64" fillId="0" borderId="43" xfId="0" applyFont="1" applyBorder="1" applyAlignment="1">
      <alignment horizontal="center" vertical="center"/>
    </xf>
    <xf numFmtId="0" fontId="51" fillId="0" borderId="0" xfId="0" applyFont="1" applyFill="1" applyBorder="1" applyAlignment="1">
      <alignment horizontal="left" vertical="center" wrapText="1"/>
    </xf>
    <xf numFmtId="177" fontId="67" fillId="4" borderId="25" xfId="0" applyNumberFormat="1" applyFont="1" applyFill="1" applyBorder="1" applyAlignment="1">
      <alignment horizontal="right" vertical="center"/>
    </xf>
    <xf numFmtId="177" fontId="67" fillId="4" borderId="50" xfId="0" applyNumberFormat="1" applyFont="1" applyFill="1" applyBorder="1" applyAlignment="1">
      <alignment horizontal="right" vertical="center"/>
    </xf>
    <xf numFmtId="0" fontId="62" fillId="0" borderId="80" xfId="0" applyFont="1" applyBorder="1" applyAlignment="1">
      <alignment horizontal="center" vertical="center" wrapText="1"/>
    </xf>
    <xf numFmtId="0" fontId="62" fillId="0" borderId="67" xfId="0" applyFont="1" applyBorder="1" applyAlignment="1">
      <alignment horizontal="center" vertical="center" wrapText="1"/>
    </xf>
    <xf numFmtId="0" fontId="62" fillId="0" borderId="79" xfId="0" applyFont="1" applyBorder="1" applyAlignment="1">
      <alignment horizontal="center" vertical="center" wrapText="1"/>
    </xf>
    <xf numFmtId="0" fontId="62" fillId="0" borderId="16" xfId="0" applyFont="1" applyBorder="1" applyAlignment="1">
      <alignment horizontal="center" vertical="center"/>
    </xf>
    <xf numFmtId="0" fontId="62" fillId="0" borderId="67" xfId="0" applyFont="1" applyBorder="1" applyAlignment="1">
      <alignment horizontal="left" vertical="center"/>
    </xf>
    <xf numFmtId="0" fontId="54" fillId="0" borderId="0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center" vertical="center" wrapText="1"/>
    </xf>
    <xf numFmtId="179" fontId="49" fillId="0" borderId="0" xfId="0" applyNumberFormat="1" applyFont="1" applyFill="1" applyBorder="1" applyAlignment="1">
      <alignment horizontal="left" vertical="center"/>
    </xf>
    <xf numFmtId="186" fontId="56" fillId="0" borderId="0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center" vertical="center" wrapText="1"/>
    </xf>
    <xf numFmtId="0" fontId="64" fillId="0" borderId="79" xfId="0" applyFont="1" applyBorder="1" applyAlignment="1">
      <alignment horizontal="left" vertical="center"/>
    </xf>
    <xf numFmtId="0" fontId="66" fillId="0" borderId="16" xfId="0" applyFont="1" applyBorder="1" applyAlignment="1">
      <alignment horizontal="center" vertical="center"/>
    </xf>
    <xf numFmtId="0" fontId="62" fillId="0" borderId="13" xfId="0" applyFont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64" fillId="0" borderId="50" xfId="0" applyFont="1" applyBorder="1" applyAlignment="1">
      <alignment vertical="center"/>
    </xf>
    <xf numFmtId="0" fontId="62" fillId="0" borderId="50" xfId="0" applyFont="1" applyBorder="1" applyAlignment="1">
      <alignment vertical="center"/>
    </xf>
    <xf numFmtId="0" fontId="64" fillId="0" borderId="80" xfId="0" applyFont="1" applyFill="1" applyBorder="1" applyAlignment="1">
      <alignment horizontal="left" vertical="center"/>
    </xf>
    <xf numFmtId="0" fontId="64" fillId="0" borderId="67" xfId="0" applyFont="1" applyFill="1" applyBorder="1" applyAlignment="1">
      <alignment horizontal="left" vertical="center"/>
    </xf>
    <xf numFmtId="0" fontId="69" fillId="0" borderId="0" xfId="0" applyFont="1" applyBorder="1" applyAlignment="1">
      <alignment horizontal="center" vertical="center"/>
    </xf>
    <xf numFmtId="0" fontId="62" fillId="0" borderId="161" xfId="0" applyFont="1" applyBorder="1" applyAlignment="1">
      <alignment horizontal="center" vertical="center"/>
    </xf>
    <xf numFmtId="0" fontId="62" fillId="0" borderId="5" xfId="0" applyFont="1" applyBorder="1" applyAlignment="1">
      <alignment horizontal="center" vertical="center"/>
    </xf>
    <xf numFmtId="0" fontId="13" fillId="0" borderId="147" xfId="0" applyFont="1" applyBorder="1" applyAlignment="1">
      <alignment horizontal="center" vertical="center"/>
    </xf>
    <xf numFmtId="0" fontId="67" fillId="0" borderId="1" xfId="0" applyFont="1" applyBorder="1" applyAlignment="1">
      <alignment horizontal="center" vertical="center"/>
    </xf>
    <xf numFmtId="0" fontId="67" fillId="0" borderId="3" xfId="0" applyFont="1" applyBorder="1" applyAlignment="1">
      <alignment horizontal="center" vertical="center"/>
    </xf>
    <xf numFmtId="0" fontId="67" fillId="0" borderId="20" xfId="0" applyFont="1" applyBorder="1" applyAlignment="1">
      <alignment horizontal="center" vertical="center"/>
    </xf>
    <xf numFmtId="0" fontId="67" fillId="0" borderId="35" xfId="0" applyFont="1" applyBorder="1" applyAlignment="1">
      <alignment horizontal="center" vertical="center"/>
    </xf>
    <xf numFmtId="0" fontId="67" fillId="0" borderId="25" xfId="0" applyFont="1" applyBorder="1" applyAlignment="1">
      <alignment horizontal="center" vertical="center"/>
    </xf>
    <xf numFmtId="0" fontId="67" fillId="0" borderId="50" xfId="0" applyFont="1" applyBorder="1" applyAlignment="1">
      <alignment horizontal="center" vertical="center"/>
    </xf>
    <xf numFmtId="0" fontId="68" fillId="0" borderId="25" xfId="0" applyFont="1" applyBorder="1" applyAlignment="1">
      <alignment horizontal="center" vertical="center"/>
    </xf>
    <xf numFmtId="0" fontId="68" fillId="0" borderId="50" xfId="0" applyFont="1" applyBorder="1" applyAlignment="1">
      <alignment horizontal="center" vertical="center"/>
    </xf>
    <xf numFmtId="0" fontId="70" fillId="6" borderId="1" xfId="0" applyFont="1" applyFill="1" applyBorder="1" applyAlignment="1">
      <alignment horizontal="center" vertical="center"/>
    </xf>
    <xf numFmtId="0" fontId="70" fillId="6" borderId="3" xfId="0" applyFont="1" applyFill="1" applyBorder="1" applyAlignment="1">
      <alignment horizontal="center" vertical="center"/>
    </xf>
    <xf numFmtId="0" fontId="70" fillId="6" borderId="20" xfId="0" applyFont="1" applyFill="1" applyBorder="1" applyAlignment="1">
      <alignment horizontal="center" vertical="center"/>
    </xf>
    <xf numFmtId="0" fontId="70" fillId="6" borderId="35" xfId="0" applyFont="1" applyFill="1" applyBorder="1" applyAlignment="1">
      <alignment horizontal="center" vertical="center"/>
    </xf>
    <xf numFmtId="0" fontId="70" fillId="6" borderId="25" xfId="0" applyFont="1" applyFill="1" applyBorder="1" applyAlignment="1">
      <alignment horizontal="center" vertical="center"/>
    </xf>
    <xf numFmtId="0" fontId="70" fillId="6" borderId="50" xfId="0" applyFont="1" applyFill="1" applyBorder="1" applyAlignment="1">
      <alignment horizontal="center" vertical="center"/>
    </xf>
    <xf numFmtId="195" fontId="7" fillId="6" borderId="25" xfId="0" applyNumberFormat="1" applyFont="1" applyFill="1" applyBorder="1" applyAlignment="1">
      <alignment horizontal="center" vertical="center"/>
    </xf>
    <xf numFmtId="195" fontId="7" fillId="6" borderId="50" xfId="0" applyNumberFormat="1" applyFont="1" applyFill="1" applyBorder="1" applyAlignment="1">
      <alignment horizontal="center" vertical="center"/>
    </xf>
    <xf numFmtId="184" fontId="7" fillId="6" borderId="25" xfId="2" applyNumberFormat="1" applyFont="1" applyFill="1" applyBorder="1" applyAlignment="1">
      <alignment horizontal="center" vertical="center"/>
    </xf>
    <xf numFmtId="184" fontId="7" fillId="6" borderId="50" xfId="2" applyNumberFormat="1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50" xfId="0" applyFont="1" applyFill="1" applyBorder="1" applyAlignment="1">
      <alignment horizontal="center" vertical="center"/>
    </xf>
    <xf numFmtId="0" fontId="13" fillId="0" borderId="149" xfId="0" applyFont="1" applyBorder="1" applyAlignment="1">
      <alignment horizontal="center" vertical="center"/>
    </xf>
    <xf numFmtId="0" fontId="13" fillId="0" borderId="150" xfId="0" applyFont="1" applyBorder="1" applyAlignment="1">
      <alignment horizontal="center" vertical="center"/>
    </xf>
    <xf numFmtId="0" fontId="13" fillId="0" borderId="151" xfId="0" applyFont="1" applyBorder="1" applyAlignment="1">
      <alignment horizontal="center" vertical="center"/>
    </xf>
    <xf numFmtId="0" fontId="67" fillId="0" borderId="2" xfId="0" applyFont="1" applyBorder="1" applyAlignment="1">
      <alignment horizontal="center" vertical="center"/>
    </xf>
    <xf numFmtId="0" fontId="67" fillId="0" borderId="15" xfId="0" applyFont="1" applyBorder="1" applyAlignment="1">
      <alignment horizontal="center" vertical="center"/>
    </xf>
    <xf numFmtId="0" fontId="13" fillId="0" borderId="15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156" xfId="0" applyFont="1" applyBorder="1" applyAlignment="1">
      <alignment horizontal="left" vertical="center" wrapText="1"/>
    </xf>
    <xf numFmtId="0" fontId="13" fillId="0" borderId="157" xfId="0" applyFont="1" applyBorder="1" applyAlignment="1">
      <alignment horizontal="center" vertical="center"/>
    </xf>
    <xf numFmtId="0" fontId="13" fillId="0" borderId="158" xfId="0" applyFont="1" applyBorder="1" applyAlignment="1">
      <alignment horizontal="center" vertical="center"/>
    </xf>
    <xf numFmtId="0" fontId="13" fillId="0" borderId="113" xfId="0" applyFont="1" applyBorder="1" applyAlignment="1">
      <alignment horizontal="center" vertical="center"/>
    </xf>
    <xf numFmtId="0" fontId="62" fillId="0" borderId="165" xfId="0" applyFont="1" applyBorder="1" applyAlignment="1">
      <alignment horizontal="center" vertical="center"/>
    </xf>
    <xf numFmtId="0" fontId="62" fillId="0" borderId="166" xfId="0" applyFont="1" applyBorder="1" applyAlignment="1">
      <alignment horizontal="center" vertical="center"/>
    </xf>
    <xf numFmtId="0" fontId="62" fillId="0" borderId="43" xfId="0" applyFont="1" applyBorder="1" applyAlignment="1">
      <alignment horizontal="center" vertical="center"/>
    </xf>
    <xf numFmtId="0" fontId="62" fillId="0" borderId="163" xfId="0" applyFont="1" applyBorder="1" applyAlignment="1">
      <alignment horizontal="center" vertical="center"/>
    </xf>
    <xf numFmtId="0" fontId="62" fillId="0" borderId="163" xfId="0" applyFont="1" applyBorder="1" applyAlignment="1">
      <alignment horizontal="left" vertical="center"/>
    </xf>
    <xf numFmtId="0" fontId="62" fillId="0" borderId="167" xfId="0" applyFont="1" applyBorder="1" applyAlignment="1">
      <alignment horizontal="left" vertical="center"/>
    </xf>
    <xf numFmtId="0" fontId="62" fillId="0" borderId="1" xfId="0" applyFont="1" applyFill="1" applyBorder="1" applyAlignment="1">
      <alignment horizontal="center" vertical="center"/>
    </xf>
    <xf numFmtId="0" fontId="62" fillId="0" borderId="159" xfId="0" applyFont="1" applyFill="1" applyBorder="1" applyAlignment="1">
      <alignment horizontal="center" vertical="center"/>
    </xf>
    <xf numFmtId="0" fontId="62" fillId="0" borderId="4" xfId="0" applyFont="1" applyFill="1" applyBorder="1" applyAlignment="1">
      <alignment horizontal="center" vertical="center"/>
    </xf>
    <xf numFmtId="0" fontId="62" fillId="0" borderId="42" xfId="0" applyFont="1" applyFill="1" applyBorder="1" applyAlignment="1">
      <alignment horizontal="center" vertical="center"/>
    </xf>
    <xf numFmtId="0" fontId="62" fillId="0" borderId="20" xfId="0" applyFont="1" applyFill="1" applyBorder="1" applyAlignment="1">
      <alignment horizontal="center" vertical="center"/>
    </xf>
    <xf numFmtId="0" fontId="62" fillId="0" borderId="160" xfId="0" applyFont="1" applyFill="1" applyBorder="1" applyAlignment="1">
      <alignment horizontal="center" vertical="center"/>
    </xf>
    <xf numFmtId="186" fontId="41" fillId="0" borderId="0" xfId="0" applyNumberFormat="1" applyFont="1" applyFill="1" applyBorder="1" applyAlignment="1">
      <alignment horizontal="left" vertical="center" indent="11"/>
    </xf>
    <xf numFmtId="49" fontId="28" fillId="0" borderId="0" xfId="0" applyNumberFormat="1" applyFont="1" applyFill="1" applyBorder="1" applyAlignment="1">
      <alignment horizontal="right" vertical="center"/>
    </xf>
    <xf numFmtId="0" fontId="39" fillId="0" borderId="0" xfId="0" applyFont="1" applyFill="1" applyBorder="1" applyAlignment="1">
      <alignment horizontal="left" vertical="center" wrapText="1"/>
    </xf>
    <xf numFmtId="179" fontId="26" fillId="0" borderId="0" xfId="0" applyNumberFormat="1" applyFont="1" applyFill="1" applyBorder="1" applyAlignment="1">
      <alignment horizontal="left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163286</xdr:colOff>
      <xdr:row>5</xdr:row>
      <xdr:rowOff>18143</xdr:rowOff>
    </xdr:from>
    <xdr:to>
      <xdr:col>12</xdr:col>
      <xdr:colOff>9071</xdr:colOff>
      <xdr:row>7</xdr:row>
      <xdr:rowOff>244928</xdr:rowOff>
    </xdr:to>
    <xdr:sp macro="" textlink="">
      <xdr:nvSpPr>
        <xdr:cNvPr id="5" name="직사각형 4"/>
        <xdr:cNvSpPr/>
      </xdr:nvSpPr>
      <xdr:spPr>
        <a:xfrm>
          <a:off x="3683000" y="1496786"/>
          <a:ext cx="6486071" cy="734785"/>
        </a:xfrm>
        <a:prstGeom prst="rect">
          <a:avLst/>
        </a:prstGeom>
        <a:noFill/>
        <a:ln w="22225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244929</xdr:colOff>
      <xdr:row>5</xdr:row>
      <xdr:rowOff>18142</xdr:rowOff>
    </xdr:from>
    <xdr:to>
      <xdr:col>13</xdr:col>
      <xdr:colOff>9071</xdr:colOff>
      <xdr:row>8</xdr:row>
      <xdr:rowOff>9072</xdr:rowOff>
    </xdr:to>
    <xdr:sp macro="" textlink="">
      <xdr:nvSpPr>
        <xdr:cNvPr id="2" name="직사각형 1"/>
        <xdr:cNvSpPr/>
      </xdr:nvSpPr>
      <xdr:spPr>
        <a:xfrm>
          <a:off x="4762500" y="1977571"/>
          <a:ext cx="6631214" cy="834572"/>
        </a:xfrm>
        <a:prstGeom prst="rect">
          <a:avLst/>
        </a:prstGeom>
        <a:noFill/>
        <a:ln w="22225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184728</xdr:colOff>
      <xdr:row>1</xdr:row>
      <xdr:rowOff>184727</xdr:rowOff>
    </xdr:from>
    <xdr:to>
      <xdr:col>3</xdr:col>
      <xdr:colOff>646546</xdr:colOff>
      <xdr:row>3</xdr:row>
      <xdr:rowOff>207818</xdr:rowOff>
    </xdr:to>
    <xdr:sp macro="[0]!sht1print" textlink="">
      <xdr:nvSpPr>
        <xdr:cNvPr id="3" name="모서리가 둥근 직사각형 2"/>
        <xdr:cNvSpPr/>
      </xdr:nvSpPr>
      <xdr:spPr>
        <a:xfrm>
          <a:off x="842819" y="404091"/>
          <a:ext cx="1951182" cy="46181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altLang="ko-KR" sz="1400"/>
            <a:t>1</a:t>
          </a:r>
          <a:r>
            <a:rPr lang="ko-KR" altLang="en-US" sz="1400"/>
            <a:t>번시트</a:t>
          </a:r>
          <a:r>
            <a:rPr lang="en-US" altLang="ko-KR" sz="1400"/>
            <a:t>(</a:t>
          </a:r>
          <a:r>
            <a:rPr lang="ko-KR" altLang="en-US" sz="1400"/>
            <a:t>설계비</a:t>
          </a:r>
          <a:r>
            <a:rPr lang="en-US" altLang="ko-KR" sz="1400"/>
            <a:t>)</a:t>
          </a:r>
          <a:r>
            <a:rPr lang="ko-KR" altLang="en-US" sz="1400"/>
            <a:t> 출력</a:t>
          </a:r>
        </a:p>
      </xdr:txBody>
    </xdr:sp>
    <xdr:clientData/>
  </xdr:twoCellAnchor>
  <xdr:twoCellAnchor>
    <xdr:from>
      <xdr:col>1</xdr:col>
      <xdr:colOff>175491</xdr:colOff>
      <xdr:row>6</xdr:row>
      <xdr:rowOff>48491</xdr:rowOff>
    </xdr:from>
    <xdr:to>
      <xdr:col>3</xdr:col>
      <xdr:colOff>637309</xdr:colOff>
      <xdr:row>8</xdr:row>
      <xdr:rowOff>71582</xdr:rowOff>
    </xdr:to>
    <xdr:sp macro="[0]!sht2print" textlink="">
      <xdr:nvSpPr>
        <xdr:cNvPr id="4" name="모서리가 둥근 직사각형 3"/>
        <xdr:cNvSpPr/>
      </xdr:nvSpPr>
      <xdr:spPr>
        <a:xfrm>
          <a:off x="833582" y="1364673"/>
          <a:ext cx="1951182" cy="46181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altLang="ko-KR" sz="1400"/>
            <a:t>2</a:t>
          </a:r>
          <a:r>
            <a:rPr lang="ko-KR" altLang="en-US" sz="1400"/>
            <a:t>번시트</a:t>
          </a:r>
          <a:r>
            <a:rPr lang="en-US" altLang="ko-KR" sz="1400"/>
            <a:t>(</a:t>
          </a:r>
          <a:r>
            <a:rPr lang="ko-KR" altLang="en-US" sz="1400"/>
            <a:t>감리비</a:t>
          </a:r>
          <a:r>
            <a:rPr lang="en-US" altLang="ko-KR" sz="1400"/>
            <a:t>)</a:t>
          </a:r>
          <a:r>
            <a:rPr lang="ko-KR" altLang="en-US" sz="1400"/>
            <a:t> 출력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B1:AM88"/>
  <sheetViews>
    <sheetView tabSelected="1" zoomScale="70" zoomScaleNormal="70" workbookViewId="0">
      <selection activeCell="T19" sqref="T19"/>
    </sheetView>
  </sheetViews>
  <sheetFormatPr defaultRowHeight="16.5"/>
  <cols>
    <col min="2" max="2" width="18.125" customWidth="1"/>
    <col min="3" max="3" width="9.375" bestFit="1" customWidth="1"/>
    <col min="4" max="4" width="10.125" customWidth="1"/>
    <col min="5" max="5" width="11.375" customWidth="1"/>
    <col min="6" max="6" width="10.5" customWidth="1"/>
    <col min="7" max="7" width="11.375" customWidth="1"/>
    <col min="8" max="8" width="11.125" customWidth="1"/>
    <col min="9" max="9" width="10.875" customWidth="1"/>
    <col min="10" max="10" width="10.125" customWidth="1"/>
    <col min="11" max="11" width="12.375" customWidth="1"/>
    <col min="12" max="12" width="12.75" customWidth="1"/>
    <col min="13" max="13" width="5" customWidth="1"/>
    <col min="14" max="14" width="9.125" customWidth="1"/>
    <col min="15" max="15" width="4.875" customWidth="1"/>
    <col min="16" max="16" width="6.625" style="9" customWidth="1"/>
    <col min="17" max="17" width="10.625" style="9" customWidth="1"/>
    <col min="18" max="18" width="5" style="9" customWidth="1"/>
    <col min="19" max="19" width="35" style="9" bestFit="1" customWidth="1"/>
    <col min="20" max="20" width="29.375" style="9" bestFit="1" customWidth="1"/>
    <col min="21" max="21" width="13.5" style="9" bestFit="1" customWidth="1"/>
    <col min="22" max="22" width="5.75" style="9" customWidth="1"/>
    <col min="23" max="23" width="6.125" style="9" customWidth="1"/>
    <col min="24" max="24" width="19.875" style="9" customWidth="1"/>
    <col min="25" max="25" width="4.75" style="9" customWidth="1"/>
    <col min="26" max="26" width="12.375" style="9" bestFit="1" customWidth="1"/>
    <col min="27" max="27" width="5.375" customWidth="1"/>
    <col min="29" max="29" width="10.75" customWidth="1"/>
    <col min="30" max="30" width="4.375" customWidth="1"/>
    <col min="31" max="31" width="12" customWidth="1"/>
  </cols>
  <sheetData>
    <row r="1" spans="2:39" ht="17.25" thickBot="1">
      <c r="AA1" s="5"/>
      <c r="AB1" s="171"/>
    </row>
    <row r="2" spans="2:39" ht="32.1" customHeight="1" thickBot="1">
      <c r="B2" s="125" t="s">
        <v>177</v>
      </c>
      <c r="O2" s="103"/>
      <c r="P2" s="410" t="s">
        <v>324</v>
      </c>
      <c r="Q2" s="411"/>
      <c r="R2" s="408"/>
      <c r="S2" s="409"/>
      <c r="T2" s="285"/>
      <c r="U2" s="104"/>
      <c r="V2" s="104"/>
      <c r="W2" s="104"/>
      <c r="X2" s="104"/>
      <c r="Y2" s="105"/>
      <c r="AA2" s="5"/>
      <c r="AB2" s="103"/>
      <c r="AC2" s="410" t="s">
        <v>325</v>
      </c>
      <c r="AD2" s="411"/>
      <c r="AE2" s="342"/>
      <c r="AF2" s="171"/>
      <c r="AG2" s="171"/>
      <c r="AH2" s="171"/>
      <c r="AI2" s="171"/>
      <c r="AJ2" s="171"/>
      <c r="AK2" s="171"/>
      <c r="AL2" s="171"/>
      <c r="AM2" s="339"/>
    </row>
    <row r="3" spans="2:39" ht="30.6" customHeight="1">
      <c r="B3" s="126"/>
      <c r="M3" s="1"/>
      <c r="O3" s="106"/>
      <c r="P3" s="179"/>
      <c r="Q3" s="179"/>
      <c r="R3" s="151"/>
      <c r="S3" s="151"/>
      <c r="Y3" s="107"/>
      <c r="AA3" s="5"/>
      <c r="AB3" s="106"/>
      <c r="AC3" s="5"/>
      <c r="AD3" s="5"/>
      <c r="AE3" s="5"/>
      <c r="AF3" s="5"/>
      <c r="AG3" s="5"/>
      <c r="AH3" s="5"/>
      <c r="AI3" s="5"/>
      <c r="AJ3" s="5"/>
      <c r="AK3" s="5"/>
      <c r="AL3" s="5"/>
      <c r="AM3" s="340"/>
    </row>
    <row r="4" spans="2:39" ht="20.100000000000001" customHeight="1">
      <c r="B4" s="175" t="s">
        <v>237</v>
      </c>
      <c r="C4" s="1"/>
      <c r="D4" s="1"/>
      <c r="E4" s="1"/>
      <c r="F4" s="1"/>
      <c r="G4" s="1"/>
      <c r="H4" s="1"/>
      <c r="I4" s="1"/>
      <c r="J4" s="1"/>
      <c r="K4" s="1"/>
      <c r="L4" s="1"/>
      <c r="M4" s="2"/>
      <c r="O4" s="106"/>
      <c r="P4" s="148"/>
      <c r="Q4" s="148"/>
      <c r="R4" s="151"/>
      <c r="S4" s="151"/>
      <c r="Y4" s="107"/>
      <c r="AA4" s="5"/>
      <c r="AB4" s="106"/>
      <c r="AC4" s="165"/>
      <c r="AD4" s="165"/>
      <c r="AE4" s="165"/>
      <c r="AF4" s="551" t="s">
        <v>220</v>
      </c>
      <c r="AG4" s="551"/>
      <c r="AH4" s="551"/>
      <c r="AI4" s="551"/>
      <c r="AJ4" s="165"/>
      <c r="AK4" s="165"/>
      <c r="AL4" s="165"/>
      <c r="AM4" s="340"/>
    </row>
    <row r="5" spans="2:39" ht="26.45" customHeight="1">
      <c r="B5" s="88"/>
      <c r="C5" s="1"/>
      <c r="D5" s="1"/>
      <c r="E5" s="1"/>
      <c r="F5" s="1"/>
      <c r="G5" s="1"/>
      <c r="H5" s="1"/>
      <c r="I5" s="1"/>
      <c r="J5" s="1"/>
      <c r="K5" s="1"/>
      <c r="L5" s="1"/>
      <c r="M5" s="4"/>
      <c r="O5" s="106"/>
      <c r="P5" s="523" t="s">
        <v>228</v>
      </c>
      <c r="Q5" s="523"/>
      <c r="R5" s="523"/>
      <c r="S5" s="523"/>
      <c r="T5" s="523"/>
      <c r="U5" s="523"/>
      <c r="V5" s="523"/>
      <c r="W5" s="523"/>
      <c r="X5" s="523"/>
      <c r="Y5" s="107"/>
      <c r="AA5" s="5"/>
      <c r="AB5" s="106"/>
      <c r="AC5" s="165"/>
      <c r="AD5" s="165"/>
      <c r="AE5" s="165"/>
      <c r="AF5" s="551"/>
      <c r="AG5" s="551"/>
      <c r="AH5" s="551"/>
      <c r="AI5" s="551"/>
      <c r="AJ5" s="165"/>
      <c r="AK5" s="165"/>
      <c r="AL5" s="165"/>
      <c r="AM5" s="340"/>
    </row>
    <row r="6" spans="2:39" ht="18" customHeight="1">
      <c r="B6" s="161" t="s">
        <v>240</v>
      </c>
      <c r="C6" s="439">
        <v>50000000</v>
      </c>
      <c r="D6" s="439"/>
      <c r="E6" s="455" t="s">
        <v>294</v>
      </c>
      <c r="F6" s="455"/>
      <c r="G6" s="455"/>
      <c r="H6" s="455"/>
      <c r="I6" s="455"/>
      <c r="J6" s="455"/>
      <c r="K6" s="455"/>
      <c r="L6" s="455"/>
      <c r="M6" s="4"/>
      <c r="O6" s="106"/>
      <c r="P6" s="523"/>
      <c r="Q6" s="523"/>
      <c r="R6" s="523"/>
      <c r="S6" s="523"/>
      <c r="T6" s="523"/>
      <c r="U6" s="523"/>
      <c r="V6" s="523"/>
      <c r="W6" s="523"/>
      <c r="X6" s="523"/>
      <c r="Y6" s="108"/>
      <c r="Z6" s="11"/>
      <c r="AA6" s="5"/>
      <c r="AB6" s="106"/>
      <c r="AC6" s="165"/>
      <c r="AD6" s="165"/>
      <c r="AE6" s="165"/>
      <c r="AF6" s="551"/>
      <c r="AG6" s="551"/>
      <c r="AH6" s="551"/>
      <c r="AI6" s="551"/>
      <c r="AJ6" s="165"/>
      <c r="AK6" s="165"/>
      <c r="AL6" s="165"/>
      <c r="AM6" s="340"/>
    </row>
    <row r="7" spans="2:39" ht="18" customHeight="1">
      <c r="B7" s="162" t="s">
        <v>239</v>
      </c>
      <c r="C7" s="440" t="s">
        <v>310</v>
      </c>
      <c r="D7" s="440"/>
      <c r="E7" s="455"/>
      <c r="F7" s="455"/>
      <c r="G7" s="455"/>
      <c r="H7" s="455"/>
      <c r="I7" s="455"/>
      <c r="J7" s="455"/>
      <c r="K7" s="455"/>
      <c r="L7" s="455"/>
      <c r="M7" s="2"/>
      <c r="O7" s="106"/>
      <c r="P7" s="523"/>
      <c r="Q7" s="523"/>
      <c r="R7" s="523"/>
      <c r="S7" s="523"/>
      <c r="T7" s="523"/>
      <c r="U7" s="523"/>
      <c r="V7" s="523"/>
      <c r="W7" s="523"/>
      <c r="X7" s="523"/>
      <c r="Y7" s="109"/>
      <c r="Z7" s="14"/>
      <c r="AA7" s="5"/>
      <c r="AB7" s="106"/>
      <c r="AC7" s="165"/>
      <c r="AD7" s="165"/>
      <c r="AE7" s="165"/>
      <c r="AF7" s="561" t="s">
        <v>227</v>
      </c>
      <c r="AG7" s="561"/>
      <c r="AH7" s="561"/>
      <c r="AI7" s="561"/>
      <c r="AJ7" s="287"/>
      <c r="AK7" s="165"/>
      <c r="AL7" s="165"/>
      <c r="AM7" s="340"/>
    </row>
    <row r="8" spans="2:39" ht="18" customHeight="1" thickBot="1">
      <c r="B8" s="163" t="s">
        <v>241</v>
      </c>
      <c r="C8" s="441">
        <v>0.1183</v>
      </c>
      <c r="D8" s="441"/>
      <c r="E8" s="455"/>
      <c r="F8" s="455"/>
      <c r="G8" s="455"/>
      <c r="H8" s="455"/>
      <c r="I8" s="455"/>
      <c r="J8" s="455"/>
      <c r="K8" s="455"/>
      <c r="L8" s="455"/>
      <c r="M8" s="114"/>
      <c r="O8" s="106"/>
      <c r="P8" s="179"/>
      <c r="Q8" s="179"/>
      <c r="R8" s="179"/>
      <c r="S8" s="179"/>
      <c r="T8" s="179"/>
      <c r="U8" s="179"/>
      <c r="V8" s="179"/>
      <c r="W8" s="179"/>
      <c r="X8" s="179"/>
      <c r="Y8" s="110"/>
      <c r="Z8" s="16"/>
      <c r="AA8" s="5"/>
      <c r="AB8" s="106"/>
      <c r="AC8" s="165"/>
      <c r="AD8" s="165"/>
      <c r="AE8" s="165"/>
      <c r="AF8" s="561"/>
      <c r="AG8" s="561"/>
      <c r="AH8" s="561"/>
      <c r="AI8" s="561"/>
      <c r="AJ8" s="287"/>
      <c r="AK8" s="165"/>
      <c r="AL8" s="165"/>
      <c r="AM8" s="340"/>
    </row>
    <row r="9" spans="2:39" ht="18" customHeight="1">
      <c r="B9" s="468" t="s">
        <v>250</v>
      </c>
      <c r="C9" s="468"/>
      <c r="D9" s="468"/>
      <c r="E9" s="468"/>
      <c r="F9" s="468"/>
      <c r="G9" s="468"/>
      <c r="H9" s="468"/>
      <c r="I9" s="468"/>
      <c r="J9" s="468"/>
      <c r="K9" s="468"/>
      <c r="L9" s="468"/>
      <c r="M9" s="114"/>
      <c r="O9" s="106"/>
      <c r="P9" s="515" t="s">
        <v>229</v>
      </c>
      <c r="Q9" s="516"/>
      <c r="R9" s="519">
        <f>X67</f>
        <v>6506500.0000000009</v>
      </c>
      <c r="S9" s="520"/>
      <c r="U9" s="150"/>
      <c r="V9" s="5"/>
      <c r="W9" s="15"/>
      <c r="X9" s="13" t="s">
        <v>0</v>
      </c>
      <c r="Y9" s="109"/>
      <c r="Z9" s="17"/>
      <c r="AA9" s="5"/>
      <c r="AB9" s="106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340"/>
    </row>
    <row r="10" spans="2:39" ht="18" customHeight="1" thickBot="1"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0"/>
      <c r="O10" s="106"/>
      <c r="P10" s="517"/>
      <c r="Q10" s="518"/>
      <c r="R10" s="521"/>
      <c r="S10" s="522"/>
      <c r="T10" s="150"/>
      <c r="U10" s="150"/>
      <c r="V10" s="5"/>
      <c r="W10" s="15"/>
      <c r="X10" s="13"/>
      <c r="Y10" s="109"/>
      <c r="Z10" s="17"/>
      <c r="AA10" s="5"/>
      <c r="AB10" s="106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340"/>
    </row>
    <row r="11" spans="2:39" ht="18" customHeight="1">
      <c r="B11" s="442" t="s">
        <v>243</v>
      </c>
      <c r="C11" s="443"/>
      <c r="D11" s="482">
        <v>5915000</v>
      </c>
      <c r="E11" s="483"/>
      <c r="F11" s="164"/>
      <c r="G11" s="164"/>
      <c r="H11" s="12"/>
      <c r="I11" s="12"/>
      <c r="J11" s="12"/>
      <c r="K11" s="12"/>
      <c r="L11" s="12"/>
      <c r="M11" s="73"/>
      <c r="O11" s="106"/>
      <c r="P11" s="188"/>
      <c r="Q11" s="188"/>
      <c r="R11" s="189"/>
      <c r="S11" s="189"/>
      <c r="T11" s="150"/>
      <c r="U11" s="150"/>
      <c r="V11" s="5"/>
      <c r="W11" s="15"/>
      <c r="X11" s="13"/>
      <c r="Y11" s="109"/>
      <c r="Z11" s="17"/>
      <c r="AA11" s="5"/>
      <c r="AB11" s="106"/>
      <c r="AC11" s="59"/>
      <c r="AD11" s="59"/>
      <c r="AE11" s="59"/>
      <c r="AF11" s="59"/>
      <c r="AG11" s="59"/>
      <c r="AH11" s="59"/>
      <c r="AI11" s="60"/>
      <c r="AJ11" s="60"/>
      <c r="AK11" s="60"/>
      <c r="AL11" s="60"/>
      <c r="AM11" s="340"/>
    </row>
    <row r="12" spans="2:39" ht="18" customHeight="1" thickBot="1">
      <c r="B12" s="444"/>
      <c r="C12" s="445"/>
      <c r="D12" s="484"/>
      <c r="E12" s="485"/>
      <c r="F12" s="164"/>
      <c r="G12" s="164"/>
      <c r="H12" s="124"/>
      <c r="I12" s="124"/>
      <c r="J12" s="124"/>
      <c r="K12" s="124"/>
      <c r="L12" s="124"/>
      <c r="M12" s="73"/>
      <c r="O12" s="106"/>
      <c r="P12" s="184"/>
      <c r="Q12" s="184"/>
      <c r="R12" s="185"/>
      <c r="T12" s="150"/>
      <c r="U12" s="150"/>
      <c r="V12" s="5"/>
      <c r="W12" s="15"/>
      <c r="X12" s="13"/>
      <c r="Y12" s="109"/>
      <c r="Z12" s="17"/>
      <c r="AA12" s="5"/>
      <c r="AB12" s="106"/>
      <c r="AC12" s="559" t="s">
        <v>248</v>
      </c>
      <c r="AD12" s="559"/>
      <c r="AE12" s="291" t="s">
        <v>215</v>
      </c>
      <c r="AF12" s="291" t="s">
        <v>244</v>
      </c>
      <c r="AG12" s="62"/>
      <c r="AH12" s="62"/>
      <c r="AI12" s="62"/>
      <c r="AJ12" s="62"/>
      <c r="AK12" s="62"/>
      <c r="AL12" s="62"/>
      <c r="AM12" s="340"/>
    </row>
    <row r="13" spans="2:39" ht="18" customHeight="1" thickBot="1">
      <c r="B13" s="190"/>
      <c r="C13" s="190"/>
      <c r="D13" s="191"/>
      <c r="E13" s="191"/>
      <c r="F13" s="164"/>
      <c r="G13" s="164"/>
      <c r="H13" s="124"/>
      <c r="I13" s="124"/>
      <c r="J13" s="124"/>
      <c r="K13" s="124"/>
      <c r="L13" s="124"/>
      <c r="M13" s="115"/>
      <c r="O13" s="106"/>
      <c r="P13" s="127"/>
      <c r="Q13" s="127"/>
      <c r="R13" s="186"/>
      <c r="S13" s="128"/>
      <c r="T13" s="128"/>
      <c r="U13" s="5"/>
      <c r="V13" s="5"/>
      <c r="W13" s="15"/>
      <c r="X13" s="13"/>
      <c r="Y13" s="111"/>
      <c r="Z13" s="17"/>
      <c r="AA13" s="5"/>
      <c r="AB13" s="106"/>
      <c r="AC13" s="559" t="s">
        <v>247</v>
      </c>
      <c r="AD13" s="559"/>
      <c r="AE13" s="62" t="s">
        <v>212</v>
      </c>
      <c r="AF13" s="62"/>
      <c r="AG13" s="62"/>
      <c r="AH13" s="62"/>
      <c r="AI13" s="62"/>
      <c r="AJ13" s="62"/>
      <c r="AK13" s="62"/>
      <c r="AL13" s="62"/>
      <c r="AM13" s="340"/>
    </row>
    <row r="14" spans="2:39" ht="18" customHeight="1" thickBot="1">
      <c r="B14" s="129"/>
      <c r="C14" s="129"/>
      <c r="D14" s="130"/>
      <c r="E14" s="130"/>
      <c r="F14" s="130"/>
      <c r="G14" s="130"/>
      <c r="H14" s="124"/>
      <c r="I14" s="124"/>
      <c r="J14" s="124"/>
      <c r="K14" s="124"/>
      <c r="L14" s="124"/>
      <c r="M14" s="10"/>
      <c r="O14" s="106"/>
      <c r="P14" s="420" t="s">
        <v>3</v>
      </c>
      <c r="Q14" s="421"/>
      <c r="R14" s="195" t="s">
        <v>172</v>
      </c>
      <c r="S14" s="195" t="s">
        <v>5</v>
      </c>
      <c r="T14" s="196" t="s">
        <v>6</v>
      </c>
      <c r="U14" s="196" t="s">
        <v>219</v>
      </c>
      <c r="V14" s="196" t="s">
        <v>8</v>
      </c>
      <c r="W14" s="196" t="s">
        <v>9</v>
      </c>
      <c r="X14" s="196" t="s">
        <v>10</v>
      </c>
      <c r="Y14" s="109"/>
      <c r="Z14" s="17"/>
      <c r="AA14" s="5"/>
      <c r="AB14" s="106"/>
      <c r="AC14" s="560" t="s">
        <v>246</v>
      </c>
      <c r="AD14" s="560"/>
      <c r="AE14" s="62" t="s">
        <v>211</v>
      </c>
      <c r="AF14" s="62"/>
      <c r="AG14" s="291"/>
      <c r="AH14" s="291"/>
      <c r="AI14" s="291"/>
      <c r="AJ14" s="291"/>
      <c r="AK14" s="291"/>
      <c r="AL14" s="291"/>
      <c r="AM14" s="340"/>
    </row>
    <row r="15" spans="2:39" ht="18" customHeight="1" thickBot="1">
      <c r="B15" s="7" t="s">
        <v>1</v>
      </c>
      <c r="C15" s="7"/>
      <c r="D15" s="8"/>
      <c r="E15" s="8"/>
      <c r="F15" s="8"/>
      <c r="G15" s="8"/>
      <c r="H15" s="8"/>
      <c r="I15" s="8"/>
      <c r="J15" s="8"/>
      <c r="K15" s="8"/>
      <c r="L15" s="8" t="s">
        <v>2</v>
      </c>
      <c r="M15" s="8"/>
      <c r="O15" s="106"/>
      <c r="P15" s="422" t="s">
        <v>15</v>
      </c>
      <c r="Q15" s="423"/>
      <c r="R15" s="81" t="s">
        <v>16</v>
      </c>
      <c r="S15" s="286" t="s">
        <v>17</v>
      </c>
      <c r="T15" s="20" t="s">
        <v>311</v>
      </c>
      <c r="U15" s="21">
        <f>X65</f>
        <v>5915000</v>
      </c>
      <c r="V15" s="338">
        <v>0</v>
      </c>
      <c r="W15" s="22" t="s">
        <v>18</v>
      </c>
      <c r="X15" s="94">
        <f>U15*V15/100</f>
        <v>0</v>
      </c>
      <c r="Y15" s="109"/>
      <c r="Z15" s="17"/>
      <c r="AA15" s="5"/>
      <c r="AB15" s="106"/>
      <c r="AC15" s="154"/>
      <c r="AD15" s="154"/>
      <c r="AE15" s="74"/>
      <c r="AF15" s="288"/>
      <c r="AG15" s="288"/>
      <c r="AH15" s="288"/>
      <c r="AI15" s="288"/>
      <c r="AJ15" s="288"/>
      <c r="AK15" s="288"/>
      <c r="AL15" s="288"/>
      <c r="AM15" s="340"/>
    </row>
    <row r="16" spans="2:39" ht="18" customHeight="1" thickBot="1">
      <c r="B16" s="18" t="s">
        <v>3</v>
      </c>
      <c r="C16" s="19" t="s">
        <v>11</v>
      </c>
      <c r="D16" s="452" t="s">
        <v>12</v>
      </c>
      <c r="E16" s="453"/>
      <c r="F16" s="454"/>
      <c r="G16" s="456" t="s">
        <v>13</v>
      </c>
      <c r="H16" s="453"/>
      <c r="I16" s="454"/>
      <c r="J16" s="456" t="s">
        <v>14</v>
      </c>
      <c r="K16" s="453"/>
      <c r="L16" s="457"/>
      <c r="M16" s="6"/>
      <c r="O16" s="106"/>
      <c r="P16" s="548" t="s">
        <v>24</v>
      </c>
      <c r="Q16" s="28" t="s">
        <v>25</v>
      </c>
      <c r="R16" s="82" t="s">
        <v>26</v>
      </c>
      <c r="S16" s="286" t="s">
        <v>27</v>
      </c>
      <c r="T16" s="29" t="s">
        <v>28</v>
      </c>
      <c r="U16" s="30">
        <v>5915000</v>
      </c>
      <c r="V16" s="100" ph="1">
        <v>1</v>
      </c>
      <c r="W16" s="31" t="s">
        <v>29</v>
      </c>
      <c r="X16" s="95">
        <f>U16*V16</f>
        <v>5915000</v>
      </c>
      <c r="Y16" s="109"/>
      <c r="Z16" s="17"/>
      <c r="AA16" s="5"/>
      <c r="AB16" s="106"/>
      <c r="AC16" s="154"/>
      <c r="AD16" s="154"/>
      <c r="AE16" s="74"/>
      <c r="AF16" s="288"/>
      <c r="AG16" s="288"/>
      <c r="AH16" s="288"/>
      <c r="AI16" s="288"/>
      <c r="AJ16" s="288"/>
      <c r="AK16" s="288"/>
      <c r="AL16" s="288"/>
      <c r="AM16" s="340"/>
    </row>
    <row r="17" spans="2:39" ht="18" customHeight="1" thickBot="1">
      <c r="B17" s="23" t="s">
        <v>19</v>
      </c>
      <c r="C17" s="24" t="s">
        <v>20</v>
      </c>
      <c r="D17" s="25" t="s">
        <v>21</v>
      </c>
      <c r="E17" s="26" t="s">
        <v>22</v>
      </c>
      <c r="F17" s="26" t="s">
        <v>23</v>
      </c>
      <c r="G17" s="26" t="s">
        <v>21</v>
      </c>
      <c r="H17" s="26" t="s">
        <v>22</v>
      </c>
      <c r="I17" s="26" t="s">
        <v>23</v>
      </c>
      <c r="J17" s="26" t="s">
        <v>21</v>
      </c>
      <c r="K17" s="26" t="s">
        <v>22</v>
      </c>
      <c r="L17" s="27" t="s">
        <v>23</v>
      </c>
      <c r="M17" s="6"/>
      <c r="O17" s="106"/>
      <c r="P17" s="549"/>
      <c r="Q17" s="548" t="s">
        <v>30</v>
      </c>
      <c r="R17" s="227" t="s">
        <v>31</v>
      </c>
      <c r="S17" s="83" t="s">
        <v>32</v>
      </c>
      <c r="T17" s="32" t="s">
        <v>330</v>
      </c>
      <c r="U17" s="283">
        <f>X16</f>
        <v>5915000</v>
      </c>
      <c r="V17" s="332" ph="1">
        <v>0</v>
      </c>
      <c r="W17" s="33" t="s">
        <v>313</v>
      </c>
      <c r="X17" s="96">
        <f>U17*V17</f>
        <v>0</v>
      </c>
      <c r="Y17" s="109"/>
      <c r="Z17" s="17"/>
      <c r="AA17" s="5"/>
      <c r="AB17" s="106"/>
      <c r="AC17" s="154"/>
      <c r="AD17" s="154"/>
      <c r="AE17" s="74"/>
      <c r="AF17" s="552"/>
      <c r="AG17" s="552"/>
      <c r="AH17" s="552"/>
      <c r="AI17" s="552"/>
      <c r="AJ17" s="552"/>
      <c r="AK17" s="552"/>
      <c r="AL17" s="552"/>
      <c r="AM17" s="340"/>
    </row>
    <row r="18" spans="2:39" ht="18" customHeight="1">
      <c r="B18" s="466">
        <v>50000000</v>
      </c>
      <c r="C18" s="467"/>
      <c r="D18" s="197">
        <v>11.83</v>
      </c>
      <c r="E18" s="198">
        <v>9.86</v>
      </c>
      <c r="F18" s="198">
        <v>7.88</v>
      </c>
      <c r="G18" s="198">
        <v>10.75</v>
      </c>
      <c r="H18" s="198">
        <v>8.9600000000000009</v>
      </c>
      <c r="I18" s="198">
        <v>7.17</v>
      </c>
      <c r="J18" s="198">
        <v>9.68</v>
      </c>
      <c r="K18" s="198">
        <v>8.06</v>
      </c>
      <c r="L18" s="199">
        <v>6.45</v>
      </c>
      <c r="M18" s="116"/>
      <c r="O18" s="106"/>
      <c r="P18" s="549"/>
      <c r="Q18" s="549"/>
      <c r="R18" s="228" t="s">
        <v>33</v>
      </c>
      <c r="S18" s="84" t="s">
        <v>34</v>
      </c>
      <c r="T18" s="34" t="s">
        <v>330</v>
      </c>
      <c r="U18" s="284">
        <f>X16</f>
        <v>5915000</v>
      </c>
      <c r="V18" s="333" ph="1">
        <v>0</v>
      </c>
      <c r="W18" s="33" t="s">
        <v>313</v>
      </c>
      <c r="X18" s="96">
        <f t="shared" ref="X18:X19" si="0">U18*V18</f>
        <v>0</v>
      </c>
      <c r="Y18" s="109"/>
      <c r="Z18" s="90"/>
      <c r="AA18" s="5"/>
      <c r="AB18" s="106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340"/>
    </row>
    <row r="19" spans="2:39" ht="18" customHeight="1">
      <c r="B19" s="473">
        <v>100000000</v>
      </c>
      <c r="C19" s="474"/>
      <c r="D19" s="200">
        <v>11.11</v>
      </c>
      <c r="E19" s="201">
        <v>9.26</v>
      </c>
      <c r="F19" s="201">
        <v>7.41</v>
      </c>
      <c r="G19" s="201">
        <v>10.1</v>
      </c>
      <c r="H19" s="201">
        <v>8.42</v>
      </c>
      <c r="I19" s="201">
        <v>6.74</v>
      </c>
      <c r="J19" s="201">
        <v>9.09</v>
      </c>
      <c r="K19" s="201">
        <v>7.58</v>
      </c>
      <c r="L19" s="202">
        <v>6.06</v>
      </c>
      <c r="M19" s="116"/>
      <c r="O19" s="106"/>
      <c r="P19" s="549"/>
      <c r="Q19" s="549"/>
      <c r="R19" s="229" t="s">
        <v>35</v>
      </c>
      <c r="S19" s="84" t="s">
        <v>36</v>
      </c>
      <c r="T19" s="34" t="s">
        <v>330</v>
      </c>
      <c r="U19" s="284">
        <f>X16</f>
        <v>5915000</v>
      </c>
      <c r="V19" s="333" ph="1">
        <v>0</v>
      </c>
      <c r="W19" s="33" t="s">
        <v>313</v>
      </c>
      <c r="X19" s="96">
        <f t="shared" si="0"/>
        <v>0</v>
      </c>
      <c r="Y19" s="109"/>
      <c r="Z19" s="90"/>
      <c r="AA19" s="5"/>
      <c r="AB19" s="106"/>
      <c r="AC19" s="62"/>
      <c r="AD19" s="62"/>
      <c r="AE19" s="291"/>
      <c r="AF19" s="75"/>
      <c r="AG19" s="62"/>
      <c r="AH19" s="62"/>
      <c r="AI19" s="62"/>
      <c r="AJ19" s="63"/>
      <c r="AK19" s="76"/>
      <c r="AL19" s="292"/>
      <c r="AM19" s="340"/>
    </row>
    <row r="20" spans="2:39" ht="18" customHeight="1">
      <c r="B20" s="473">
        <v>200000000</v>
      </c>
      <c r="C20" s="474"/>
      <c r="D20" s="200">
        <v>8.8699999999999992</v>
      </c>
      <c r="E20" s="201">
        <v>7.39</v>
      </c>
      <c r="F20" s="201">
        <v>5.91</v>
      </c>
      <c r="G20" s="201">
        <v>8.06</v>
      </c>
      <c r="H20" s="201">
        <v>6.72</v>
      </c>
      <c r="I20" s="201">
        <v>5.38</v>
      </c>
      <c r="J20" s="201">
        <v>7.26</v>
      </c>
      <c r="K20" s="201">
        <v>6.05</v>
      </c>
      <c r="L20" s="202">
        <v>4.84</v>
      </c>
      <c r="M20" s="116"/>
      <c r="O20" s="106"/>
      <c r="P20" s="549"/>
      <c r="Q20" s="549"/>
      <c r="R20" s="228" t="s">
        <v>37</v>
      </c>
      <c r="S20" s="84" t="s">
        <v>38</v>
      </c>
      <c r="T20" s="34" t="s">
        <v>39</v>
      </c>
      <c r="U20" s="35">
        <v>0</v>
      </c>
      <c r="V20" s="334" ph="1">
        <v>0</v>
      </c>
      <c r="W20" s="36" t="s">
        <v>40</v>
      </c>
      <c r="X20" s="97">
        <f>U20*V20</f>
        <v>0</v>
      </c>
      <c r="Y20" s="109"/>
      <c r="Z20" s="90"/>
      <c r="AA20" s="5"/>
      <c r="AB20" s="106"/>
      <c r="AC20" s="553" t="s">
        <v>245</v>
      </c>
      <c r="AD20" s="553"/>
      <c r="AE20" s="553"/>
      <c r="AF20" s="553"/>
      <c r="AG20" s="553"/>
      <c r="AH20" s="553"/>
      <c r="AI20" s="553"/>
      <c r="AJ20" s="553"/>
      <c r="AK20" s="553"/>
      <c r="AL20" s="292"/>
      <c r="AM20" s="340"/>
    </row>
    <row r="21" spans="2:39" ht="18" customHeight="1">
      <c r="B21" s="473">
        <v>300000000</v>
      </c>
      <c r="C21" s="474"/>
      <c r="D21" s="200">
        <v>8.09</v>
      </c>
      <c r="E21" s="201">
        <v>6.74</v>
      </c>
      <c r="F21" s="201">
        <v>5.39</v>
      </c>
      <c r="G21" s="201">
        <v>7.36</v>
      </c>
      <c r="H21" s="201">
        <v>6.13</v>
      </c>
      <c r="I21" s="201">
        <v>4.9000000000000004</v>
      </c>
      <c r="J21" s="201">
        <v>6.62</v>
      </c>
      <c r="K21" s="201">
        <v>5.52</v>
      </c>
      <c r="L21" s="202">
        <v>4.41</v>
      </c>
      <c r="M21" s="116"/>
      <c r="O21" s="106"/>
      <c r="P21" s="549"/>
      <c r="Q21" s="549"/>
      <c r="R21" s="229" t="s">
        <v>41</v>
      </c>
      <c r="S21" s="84" t="s">
        <v>42</v>
      </c>
      <c r="T21" s="34" t="s">
        <v>43</v>
      </c>
      <c r="U21" s="35">
        <v>0</v>
      </c>
      <c r="V21" s="333" ph="1">
        <v>0</v>
      </c>
      <c r="W21" s="36" t="s">
        <v>44</v>
      </c>
      <c r="X21" s="98">
        <f>U21*V21/100</f>
        <v>0</v>
      </c>
      <c r="Y21" s="109"/>
      <c r="Z21" s="90"/>
      <c r="AA21" s="5"/>
      <c r="AB21" s="106"/>
      <c r="AC21" s="69"/>
      <c r="AD21" s="69"/>
      <c r="AE21" s="291"/>
      <c r="AF21" s="75"/>
      <c r="AG21" s="62"/>
      <c r="AH21" s="62"/>
      <c r="AI21" s="62"/>
      <c r="AJ21" s="63"/>
      <c r="AK21" s="64"/>
      <c r="AL21" s="292"/>
      <c r="AM21" s="340"/>
    </row>
    <row r="22" spans="2:39" ht="18" customHeight="1">
      <c r="B22" s="475">
        <v>500000000</v>
      </c>
      <c r="C22" s="476"/>
      <c r="D22" s="206">
        <v>7.58</v>
      </c>
      <c r="E22" s="207">
        <v>6.31</v>
      </c>
      <c r="F22" s="207">
        <v>5.05</v>
      </c>
      <c r="G22" s="207">
        <v>6.89</v>
      </c>
      <c r="H22" s="207">
        <v>5.74</v>
      </c>
      <c r="I22" s="207">
        <v>4.59</v>
      </c>
      <c r="J22" s="207">
        <v>6.2</v>
      </c>
      <c r="K22" s="207">
        <v>5.17</v>
      </c>
      <c r="L22" s="208">
        <v>4.13</v>
      </c>
      <c r="M22" s="116"/>
      <c r="O22" s="106"/>
      <c r="P22" s="549"/>
      <c r="Q22" s="549"/>
      <c r="R22" s="228" t="s">
        <v>45</v>
      </c>
      <c r="S22" s="84" t="s">
        <v>46</v>
      </c>
      <c r="T22" s="34" t="s">
        <v>47</v>
      </c>
      <c r="U22" s="35">
        <v>0</v>
      </c>
      <c r="V22" s="333" ph="1">
        <v>0</v>
      </c>
      <c r="W22" s="36" t="s">
        <v>44</v>
      </c>
      <c r="X22" s="97">
        <f>U22*V22/100</f>
        <v>0</v>
      </c>
      <c r="Y22" s="109"/>
      <c r="Z22" s="90"/>
      <c r="AA22" s="5"/>
      <c r="AB22" s="106"/>
      <c r="AC22" s="69"/>
      <c r="AD22" s="69"/>
      <c r="AE22" s="158"/>
      <c r="AF22" s="158"/>
      <c r="AG22" s="158"/>
      <c r="AH22" s="158"/>
      <c r="AI22" s="158"/>
      <c r="AJ22" s="158"/>
      <c r="AK22" s="158"/>
      <c r="AL22" s="158"/>
      <c r="AM22" s="340"/>
    </row>
    <row r="23" spans="2:39" ht="18" customHeight="1">
      <c r="B23" s="469">
        <v>1000000000</v>
      </c>
      <c r="C23" s="470"/>
      <c r="D23" s="209">
        <v>6.48</v>
      </c>
      <c r="E23" s="210">
        <v>5.4</v>
      </c>
      <c r="F23" s="210">
        <v>4.32</v>
      </c>
      <c r="G23" s="210">
        <v>5.89</v>
      </c>
      <c r="H23" s="210">
        <v>4.91</v>
      </c>
      <c r="I23" s="210">
        <v>3.93</v>
      </c>
      <c r="J23" s="210">
        <v>5.3</v>
      </c>
      <c r="K23" s="210">
        <v>4.42</v>
      </c>
      <c r="L23" s="211">
        <v>3.54</v>
      </c>
      <c r="M23" s="116"/>
      <c r="O23" s="106"/>
      <c r="P23" s="549"/>
      <c r="Q23" s="549"/>
      <c r="R23" s="229" t="s">
        <v>48</v>
      </c>
      <c r="S23" s="85" t="s">
        <v>49</v>
      </c>
      <c r="T23" s="34" t="s">
        <v>50</v>
      </c>
      <c r="U23" s="35">
        <v>0</v>
      </c>
      <c r="V23" s="333" ph="1">
        <v>0</v>
      </c>
      <c r="W23" s="36" t="s">
        <v>18</v>
      </c>
      <c r="X23" s="97">
        <f>U23*V23/100</f>
        <v>0</v>
      </c>
      <c r="Y23" s="109"/>
      <c r="Z23" s="90"/>
      <c r="AA23" s="5"/>
      <c r="AB23" s="106"/>
      <c r="AC23" s="69"/>
      <c r="AD23" s="69"/>
      <c r="AE23" s="158"/>
      <c r="AF23" s="158"/>
      <c r="AG23" s="158"/>
      <c r="AH23" s="158"/>
      <c r="AI23" s="158"/>
      <c r="AJ23" s="158"/>
      <c r="AK23" s="158"/>
      <c r="AL23" s="158"/>
      <c r="AM23" s="340"/>
    </row>
    <row r="24" spans="2:39" ht="18" customHeight="1">
      <c r="B24" s="473">
        <v>2000000000</v>
      </c>
      <c r="C24" s="474"/>
      <c r="D24" s="200">
        <v>5.97</v>
      </c>
      <c r="E24" s="201">
        <v>4.97</v>
      </c>
      <c r="F24" s="201">
        <v>3.98</v>
      </c>
      <c r="G24" s="201">
        <v>5.42</v>
      </c>
      <c r="H24" s="201">
        <v>4.5199999999999996</v>
      </c>
      <c r="I24" s="201">
        <v>3.62</v>
      </c>
      <c r="J24" s="201">
        <v>4.88</v>
      </c>
      <c r="K24" s="201">
        <v>4.07</v>
      </c>
      <c r="L24" s="202">
        <v>3.25</v>
      </c>
      <c r="M24" s="116"/>
      <c r="O24" s="106"/>
      <c r="P24" s="549"/>
      <c r="Q24" s="549"/>
      <c r="R24" s="229" t="s">
        <v>51</v>
      </c>
      <c r="S24" s="85" t="s">
        <v>52</v>
      </c>
      <c r="T24" s="34" t="s">
        <v>53</v>
      </c>
      <c r="U24" s="35">
        <v>0</v>
      </c>
      <c r="V24" s="334" ph="1">
        <v>0</v>
      </c>
      <c r="W24" s="36" t="s">
        <v>54</v>
      </c>
      <c r="X24" s="97">
        <f t="shared" ref="X24:X44" si="1">U24*V24</f>
        <v>0</v>
      </c>
      <c r="Y24" s="109"/>
      <c r="Z24" s="90"/>
      <c r="AA24" s="5"/>
      <c r="AB24" s="106"/>
      <c r="AC24" s="69"/>
      <c r="AD24" s="69"/>
      <c r="AE24" s="289"/>
      <c r="AF24" s="289"/>
      <c r="AG24" s="289"/>
      <c r="AH24" s="289"/>
      <c r="AI24" s="289"/>
      <c r="AJ24" s="289"/>
      <c r="AK24" s="289"/>
      <c r="AL24" s="289"/>
      <c r="AM24" s="340"/>
    </row>
    <row r="25" spans="2:39" ht="18" customHeight="1">
      <c r="B25" s="473">
        <v>3000000000</v>
      </c>
      <c r="C25" s="474"/>
      <c r="D25" s="200">
        <v>5.76</v>
      </c>
      <c r="E25" s="201">
        <v>4.8</v>
      </c>
      <c r="F25" s="201">
        <v>3.84</v>
      </c>
      <c r="G25" s="201">
        <v>5.23</v>
      </c>
      <c r="H25" s="201">
        <v>4.3600000000000003</v>
      </c>
      <c r="I25" s="201">
        <v>3.49</v>
      </c>
      <c r="J25" s="201">
        <v>4.71</v>
      </c>
      <c r="K25" s="201">
        <v>3.92</v>
      </c>
      <c r="L25" s="202">
        <v>3.14</v>
      </c>
      <c r="M25" s="116"/>
      <c r="O25" s="106"/>
      <c r="P25" s="549"/>
      <c r="Q25" s="549"/>
      <c r="R25" s="228" t="s">
        <v>55</v>
      </c>
      <c r="S25" s="85" t="s">
        <v>56</v>
      </c>
      <c r="T25" s="34" t="s">
        <v>57</v>
      </c>
      <c r="U25" s="37">
        <v>0</v>
      </c>
      <c r="V25" s="334" ph="1">
        <v>0</v>
      </c>
      <c r="W25" s="36" t="s">
        <v>29</v>
      </c>
      <c r="X25" s="97">
        <f t="shared" si="1"/>
        <v>0</v>
      </c>
      <c r="Y25" s="109"/>
      <c r="Z25" s="90"/>
      <c r="AA25" s="5"/>
      <c r="AB25" s="106"/>
      <c r="AC25" s="69"/>
      <c r="AD25" s="69"/>
      <c r="AE25" s="554">
        <f>X67</f>
        <v>6506500.0000000009</v>
      </c>
      <c r="AF25" s="554"/>
      <c r="AG25" s="554"/>
      <c r="AH25" s="554"/>
      <c r="AI25" s="554"/>
      <c r="AJ25" s="554"/>
      <c r="AK25" s="68"/>
      <c r="AL25" s="292"/>
      <c r="AM25" s="340"/>
    </row>
    <row r="26" spans="2:39" ht="18" customHeight="1">
      <c r="B26" s="473">
        <v>5000000000</v>
      </c>
      <c r="C26" s="474"/>
      <c r="D26" s="200">
        <v>5.65</v>
      </c>
      <c r="E26" s="201">
        <v>4.71</v>
      </c>
      <c r="F26" s="201">
        <v>3.77</v>
      </c>
      <c r="G26" s="201">
        <v>5.14</v>
      </c>
      <c r="H26" s="201">
        <v>4.28</v>
      </c>
      <c r="I26" s="201">
        <v>3.42</v>
      </c>
      <c r="J26" s="201">
        <v>4.62</v>
      </c>
      <c r="K26" s="201">
        <v>3.85</v>
      </c>
      <c r="L26" s="202">
        <v>3.08</v>
      </c>
      <c r="M26" s="116"/>
      <c r="O26" s="106"/>
      <c r="P26" s="549"/>
      <c r="Q26" s="549"/>
      <c r="R26" s="229" t="s">
        <v>58</v>
      </c>
      <c r="S26" s="85" t="s">
        <v>59</v>
      </c>
      <c r="T26" s="34" t="s">
        <v>57</v>
      </c>
      <c r="U26" s="37">
        <v>0</v>
      </c>
      <c r="V26" s="334" ph="1">
        <v>0</v>
      </c>
      <c r="W26" s="36" t="s">
        <v>29</v>
      </c>
      <c r="X26" s="97">
        <f t="shared" si="1"/>
        <v>0</v>
      </c>
      <c r="Y26" s="109"/>
      <c r="Z26" s="90"/>
      <c r="AA26" s="5"/>
      <c r="AB26" s="106"/>
      <c r="AC26" s="69"/>
      <c r="AD26" s="69"/>
      <c r="AE26" s="554"/>
      <c r="AF26" s="554"/>
      <c r="AG26" s="554"/>
      <c r="AH26" s="554"/>
      <c r="AI26" s="554"/>
      <c r="AJ26" s="554"/>
      <c r="AK26" s="78"/>
      <c r="AL26" s="79"/>
      <c r="AM26" s="340"/>
    </row>
    <row r="27" spans="2:39" ht="18" customHeight="1">
      <c r="B27" s="475">
        <v>10000000000</v>
      </c>
      <c r="C27" s="476"/>
      <c r="D27" s="206">
        <v>5.5</v>
      </c>
      <c r="E27" s="207">
        <v>4.59</v>
      </c>
      <c r="F27" s="207">
        <v>3.67</v>
      </c>
      <c r="G27" s="207">
        <v>5</v>
      </c>
      <c r="H27" s="207">
        <v>4.17</v>
      </c>
      <c r="I27" s="207">
        <v>3.34</v>
      </c>
      <c r="J27" s="207">
        <v>4.5</v>
      </c>
      <c r="K27" s="207">
        <v>3.75</v>
      </c>
      <c r="L27" s="208">
        <v>3</v>
      </c>
      <c r="M27" s="116"/>
      <c r="O27" s="106"/>
      <c r="P27" s="549"/>
      <c r="Q27" s="549"/>
      <c r="R27" s="228" t="s">
        <v>60</v>
      </c>
      <c r="S27" s="85" t="s">
        <v>61</v>
      </c>
      <c r="T27" s="34" t="s">
        <v>57</v>
      </c>
      <c r="U27" s="37">
        <v>0</v>
      </c>
      <c r="V27" s="334" ph="1">
        <v>0</v>
      </c>
      <c r="W27" s="36" t="s">
        <v>29</v>
      </c>
      <c r="X27" s="97">
        <f t="shared" si="1"/>
        <v>0</v>
      </c>
      <c r="Y27" s="109"/>
      <c r="Z27" s="90"/>
      <c r="AA27" s="5"/>
      <c r="AB27" s="106"/>
      <c r="AC27" s="69"/>
      <c r="AD27" s="69"/>
      <c r="AE27" s="155"/>
      <c r="AF27" s="155"/>
      <c r="AG27" s="155"/>
      <c r="AH27" s="155"/>
      <c r="AI27" s="155"/>
      <c r="AJ27" s="155"/>
      <c r="AK27" s="155"/>
      <c r="AL27" s="65"/>
      <c r="AM27" s="340"/>
    </row>
    <row r="28" spans="2:39" ht="18" customHeight="1">
      <c r="B28" s="469">
        <v>20000000000</v>
      </c>
      <c r="C28" s="470"/>
      <c r="D28" s="209">
        <v>5.33</v>
      </c>
      <c r="E28" s="210">
        <v>4.4400000000000004</v>
      </c>
      <c r="F28" s="210">
        <v>3.56</v>
      </c>
      <c r="G28" s="210">
        <v>4.8499999999999996</v>
      </c>
      <c r="H28" s="210">
        <v>4.04</v>
      </c>
      <c r="I28" s="210">
        <v>3.23</v>
      </c>
      <c r="J28" s="210">
        <v>4.3600000000000003</v>
      </c>
      <c r="K28" s="210">
        <v>3.64</v>
      </c>
      <c r="L28" s="211">
        <v>2.91</v>
      </c>
      <c r="M28" s="116"/>
      <c r="O28" s="106"/>
      <c r="P28" s="549"/>
      <c r="Q28" s="549"/>
      <c r="R28" s="229" t="s">
        <v>62</v>
      </c>
      <c r="S28" s="85" t="s">
        <v>63</v>
      </c>
      <c r="T28" s="34" t="s">
        <v>57</v>
      </c>
      <c r="U28" s="37">
        <v>0</v>
      </c>
      <c r="V28" s="334" ph="1">
        <v>0</v>
      </c>
      <c r="W28" s="36" t="s">
        <v>29</v>
      </c>
      <c r="X28" s="97">
        <f t="shared" si="1"/>
        <v>0</v>
      </c>
      <c r="Y28" s="109"/>
      <c r="Z28" s="90"/>
      <c r="AA28" s="5"/>
      <c r="AB28" s="106"/>
      <c r="AC28" s="69"/>
      <c r="AD28" s="69"/>
      <c r="AE28" s="69"/>
      <c r="AF28" s="290"/>
      <c r="AG28" s="290"/>
      <c r="AH28" s="290"/>
      <c r="AI28" s="290"/>
      <c r="AJ28" s="290"/>
      <c r="AK28" s="155"/>
      <c r="AL28" s="155"/>
      <c r="AM28" s="340"/>
    </row>
    <row r="29" spans="2:39" ht="18" customHeight="1">
      <c r="B29" s="473">
        <v>30000000000</v>
      </c>
      <c r="C29" s="474"/>
      <c r="D29" s="200">
        <v>5.29</v>
      </c>
      <c r="E29" s="201">
        <v>4.41</v>
      </c>
      <c r="F29" s="201">
        <v>3.53</v>
      </c>
      <c r="G29" s="201">
        <v>4.8099999999999996</v>
      </c>
      <c r="H29" s="201">
        <v>4.01</v>
      </c>
      <c r="I29" s="201">
        <v>3.21</v>
      </c>
      <c r="J29" s="201">
        <v>4.33</v>
      </c>
      <c r="K29" s="201">
        <v>3.61</v>
      </c>
      <c r="L29" s="202">
        <v>2.89</v>
      </c>
      <c r="M29" s="116"/>
      <c r="O29" s="106"/>
      <c r="P29" s="549"/>
      <c r="Q29" s="549"/>
      <c r="R29" s="228" t="s">
        <v>64</v>
      </c>
      <c r="S29" s="85" t="s">
        <v>65</v>
      </c>
      <c r="T29" s="34" t="s">
        <v>57</v>
      </c>
      <c r="U29" s="37">
        <v>0</v>
      </c>
      <c r="V29" s="334" ph="1">
        <v>0</v>
      </c>
      <c r="W29" s="36" t="s">
        <v>29</v>
      </c>
      <c r="X29" s="97">
        <f t="shared" si="1"/>
        <v>0</v>
      </c>
      <c r="Y29" s="109"/>
      <c r="Z29" s="90"/>
      <c r="AA29" s="5"/>
      <c r="AB29" s="106"/>
      <c r="AC29" s="69"/>
      <c r="AD29" s="69"/>
      <c r="AE29" s="69"/>
      <c r="AF29" s="290"/>
      <c r="AG29" s="290"/>
      <c r="AH29" s="290"/>
      <c r="AI29" s="290"/>
      <c r="AJ29" s="290"/>
      <c r="AK29" s="155"/>
      <c r="AL29" s="155"/>
      <c r="AM29" s="340"/>
    </row>
    <row r="30" spans="2:39" ht="18" customHeight="1">
      <c r="B30" s="473">
        <v>50000000000</v>
      </c>
      <c r="C30" s="474"/>
      <c r="D30" s="200">
        <v>5.19</v>
      </c>
      <c r="E30" s="201">
        <v>4.32</v>
      </c>
      <c r="F30" s="201">
        <v>3.46</v>
      </c>
      <c r="G30" s="201">
        <v>4.72</v>
      </c>
      <c r="H30" s="201">
        <v>3.93</v>
      </c>
      <c r="I30" s="201">
        <v>3.14</v>
      </c>
      <c r="J30" s="201">
        <v>4.24</v>
      </c>
      <c r="K30" s="201">
        <v>3.54</v>
      </c>
      <c r="L30" s="202">
        <v>2.83</v>
      </c>
      <c r="M30" s="116"/>
      <c r="O30" s="106"/>
      <c r="P30" s="549"/>
      <c r="Q30" s="549"/>
      <c r="R30" s="229" t="s">
        <v>66</v>
      </c>
      <c r="S30" s="85" t="s">
        <v>67</v>
      </c>
      <c r="T30" s="34" t="s">
        <v>57</v>
      </c>
      <c r="U30" s="37">
        <v>0</v>
      </c>
      <c r="V30" s="334" ph="1">
        <v>0</v>
      </c>
      <c r="W30" s="36" t="s">
        <v>29</v>
      </c>
      <c r="X30" s="97">
        <f t="shared" si="1"/>
        <v>0</v>
      </c>
      <c r="Y30" s="109"/>
      <c r="Z30" s="90"/>
      <c r="AA30" s="5"/>
      <c r="AB30" s="106"/>
      <c r="AC30" s="69"/>
      <c r="AD30" s="69"/>
      <c r="AE30" s="69"/>
      <c r="AF30" s="290"/>
      <c r="AG30" s="290"/>
      <c r="AH30" s="290"/>
      <c r="AI30" s="290"/>
      <c r="AJ30" s="290"/>
      <c r="AK30" s="155"/>
      <c r="AL30" s="155"/>
      <c r="AM30" s="340"/>
    </row>
    <row r="31" spans="2:39" ht="18" customHeight="1">
      <c r="B31" s="473">
        <v>100000000000</v>
      </c>
      <c r="C31" s="474"/>
      <c r="D31" s="200">
        <v>5.0999999999999996</v>
      </c>
      <c r="E31" s="201">
        <v>4.25</v>
      </c>
      <c r="F31" s="201">
        <v>3.4</v>
      </c>
      <c r="G31" s="201">
        <v>4.63</v>
      </c>
      <c r="H31" s="201">
        <v>3.86</v>
      </c>
      <c r="I31" s="201">
        <v>3.09</v>
      </c>
      <c r="J31" s="201">
        <v>4.17</v>
      </c>
      <c r="K31" s="201">
        <v>3.47</v>
      </c>
      <c r="L31" s="202">
        <v>2.78</v>
      </c>
      <c r="M31" s="116"/>
      <c r="O31" s="106"/>
      <c r="P31" s="549"/>
      <c r="Q31" s="549"/>
      <c r="R31" s="229" t="s">
        <v>68</v>
      </c>
      <c r="S31" s="85" t="s">
        <v>69</v>
      </c>
      <c r="T31" s="34" t="s">
        <v>57</v>
      </c>
      <c r="U31" s="37">
        <v>0</v>
      </c>
      <c r="V31" s="334" ph="1">
        <v>0</v>
      </c>
      <c r="W31" s="36" t="s">
        <v>29</v>
      </c>
      <c r="X31" s="97">
        <f t="shared" si="1"/>
        <v>0</v>
      </c>
      <c r="Y31" s="109"/>
      <c r="Z31" s="90"/>
      <c r="AA31" s="5"/>
      <c r="AB31" s="106"/>
      <c r="AC31" s="69"/>
      <c r="AD31" s="69"/>
      <c r="AE31" s="69"/>
      <c r="AF31" s="555" t="s">
        <v>326</v>
      </c>
      <c r="AG31" s="555"/>
      <c r="AH31" s="555"/>
      <c r="AI31" s="555"/>
      <c r="AJ31" s="290"/>
      <c r="AK31" s="155"/>
      <c r="AL31" s="155"/>
      <c r="AM31" s="340"/>
    </row>
    <row r="32" spans="2:39" ht="18" customHeight="1">
      <c r="B32" s="475">
        <v>200000000000</v>
      </c>
      <c r="C32" s="476"/>
      <c r="D32" s="206">
        <v>5.03</v>
      </c>
      <c r="E32" s="207">
        <v>4.1900000000000004</v>
      </c>
      <c r="F32" s="207">
        <v>3.35</v>
      </c>
      <c r="G32" s="207">
        <v>4.57</v>
      </c>
      <c r="H32" s="207">
        <v>3.81</v>
      </c>
      <c r="I32" s="207">
        <v>3.05</v>
      </c>
      <c r="J32" s="207">
        <v>4.1100000000000003</v>
      </c>
      <c r="K32" s="207">
        <v>3.43</v>
      </c>
      <c r="L32" s="208">
        <v>2.74</v>
      </c>
      <c r="M32" s="116"/>
      <c r="O32" s="106"/>
      <c r="P32" s="549"/>
      <c r="Q32" s="549"/>
      <c r="R32" s="228" t="s">
        <v>70</v>
      </c>
      <c r="S32" s="85" t="s">
        <v>71</v>
      </c>
      <c r="T32" s="34" t="s">
        <v>57</v>
      </c>
      <c r="U32" s="37">
        <v>0</v>
      </c>
      <c r="V32" s="334" ph="1">
        <v>0</v>
      </c>
      <c r="W32" s="36" t="s">
        <v>29</v>
      </c>
      <c r="X32" s="97">
        <f t="shared" si="1"/>
        <v>0</v>
      </c>
      <c r="Y32" s="109"/>
      <c r="Z32" s="90"/>
      <c r="AA32" s="5"/>
      <c r="AB32" s="106"/>
      <c r="AC32" s="69"/>
      <c r="AD32" s="69"/>
      <c r="AE32" s="69"/>
      <c r="AF32" s="290"/>
      <c r="AG32" s="290"/>
      <c r="AH32" s="290"/>
      <c r="AI32" s="290"/>
      <c r="AJ32" s="290"/>
      <c r="AK32" s="155"/>
      <c r="AL32" s="155"/>
      <c r="AM32" s="340"/>
    </row>
    <row r="33" spans="2:39" ht="18" customHeight="1">
      <c r="B33" s="469">
        <v>300000000000</v>
      </c>
      <c r="C33" s="470"/>
      <c r="D33" s="209">
        <v>4.95</v>
      </c>
      <c r="E33" s="210">
        <v>4.13</v>
      </c>
      <c r="F33" s="210">
        <v>3.3</v>
      </c>
      <c r="G33" s="210">
        <v>4.5</v>
      </c>
      <c r="H33" s="210">
        <v>3.75</v>
      </c>
      <c r="I33" s="210">
        <v>3</v>
      </c>
      <c r="J33" s="210">
        <v>4.05</v>
      </c>
      <c r="K33" s="210">
        <v>3.38</v>
      </c>
      <c r="L33" s="211">
        <v>2.7</v>
      </c>
      <c r="M33" s="116"/>
      <c r="O33" s="106"/>
      <c r="P33" s="549"/>
      <c r="Q33" s="549"/>
      <c r="R33" s="229" t="s">
        <v>72</v>
      </c>
      <c r="S33" s="85" t="s">
        <v>73</v>
      </c>
      <c r="T33" s="34" t="s">
        <v>57</v>
      </c>
      <c r="U33" s="37">
        <v>0</v>
      </c>
      <c r="V33" s="334" ph="1">
        <v>0</v>
      </c>
      <c r="W33" s="36" t="s">
        <v>29</v>
      </c>
      <c r="X33" s="97">
        <f t="shared" si="1"/>
        <v>0</v>
      </c>
      <c r="Y33" s="109"/>
      <c r="Z33" s="90"/>
      <c r="AA33" s="5"/>
      <c r="AB33" s="106"/>
      <c r="AC33" s="69"/>
      <c r="AD33" s="69"/>
      <c r="AE33" s="69"/>
      <c r="AF33" s="290"/>
      <c r="AG33" s="290"/>
      <c r="AH33" s="290"/>
      <c r="AI33" s="290"/>
      <c r="AJ33" s="290"/>
      <c r="AK33" s="155"/>
      <c r="AL33" s="155"/>
      <c r="AM33" s="340"/>
    </row>
    <row r="34" spans="2:39" ht="18" customHeight="1" thickBot="1">
      <c r="B34" s="471">
        <v>500000000000</v>
      </c>
      <c r="C34" s="472"/>
      <c r="D34" s="203">
        <v>4.88</v>
      </c>
      <c r="E34" s="204">
        <v>4.07</v>
      </c>
      <c r="F34" s="204">
        <v>3.26</v>
      </c>
      <c r="G34" s="204">
        <v>4.4400000000000004</v>
      </c>
      <c r="H34" s="204">
        <v>3.7</v>
      </c>
      <c r="I34" s="204">
        <v>2.96</v>
      </c>
      <c r="J34" s="204">
        <v>4</v>
      </c>
      <c r="K34" s="204">
        <v>3.33</v>
      </c>
      <c r="L34" s="205">
        <v>2.66</v>
      </c>
      <c r="M34" s="116"/>
      <c r="O34" s="106"/>
      <c r="P34" s="549"/>
      <c r="Q34" s="549"/>
      <c r="R34" s="228" t="s">
        <v>74</v>
      </c>
      <c r="S34" s="85" t="s">
        <v>75</v>
      </c>
      <c r="T34" s="34" t="s">
        <v>57</v>
      </c>
      <c r="U34" s="37">
        <v>0</v>
      </c>
      <c r="V34" s="334" ph="1">
        <v>0</v>
      </c>
      <c r="W34" s="36" t="s">
        <v>29</v>
      </c>
      <c r="X34" s="97">
        <f t="shared" si="1"/>
        <v>0</v>
      </c>
      <c r="Y34" s="109"/>
      <c r="Z34" s="90"/>
      <c r="AA34" s="5"/>
      <c r="AB34" s="106"/>
      <c r="AC34" s="69"/>
      <c r="AD34" s="69"/>
      <c r="AE34" s="69"/>
      <c r="AF34" s="290"/>
      <c r="AG34" s="290"/>
      <c r="AH34" s="290"/>
      <c r="AI34" s="290"/>
      <c r="AJ34" s="290"/>
      <c r="AK34" s="155"/>
      <c r="AL34" s="155"/>
      <c r="AM34" s="340"/>
    </row>
    <row r="35" spans="2:39" ht="18" customHeight="1">
      <c r="B35" s="38"/>
      <c r="C35" s="38"/>
      <c r="D35" s="116"/>
      <c r="E35" s="116"/>
      <c r="F35" s="116"/>
      <c r="G35" s="116"/>
      <c r="H35" s="116"/>
      <c r="I35" s="116"/>
      <c r="J35" s="116"/>
      <c r="K35" s="116"/>
      <c r="L35" s="116"/>
      <c r="M35" s="8"/>
      <c r="O35" s="106"/>
      <c r="P35" s="549"/>
      <c r="Q35" s="549"/>
      <c r="R35" s="229" t="s">
        <v>76</v>
      </c>
      <c r="S35" s="85" t="s">
        <v>77</v>
      </c>
      <c r="T35" s="34" t="s">
        <v>57</v>
      </c>
      <c r="U35" s="37">
        <v>0</v>
      </c>
      <c r="V35" s="334" ph="1">
        <v>0</v>
      </c>
      <c r="W35" s="36" t="s">
        <v>29</v>
      </c>
      <c r="X35" s="97">
        <f t="shared" si="1"/>
        <v>0</v>
      </c>
      <c r="Y35" s="109"/>
      <c r="Z35" s="17"/>
      <c r="AA35" s="5"/>
      <c r="AB35" s="106"/>
      <c r="AC35" s="69"/>
      <c r="AD35" s="69"/>
      <c r="AE35" s="69"/>
      <c r="AF35" s="290"/>
      <c r="AG35" s="290"/>
      <c r="AH35" s="290"/>
      <c r="AI35" s="290"/>
      <c r="AJ35" s="290"/>
      <c r="AK35" s="155"/>
      <c r="AL35" s="155"/>
      <c r="AM35" s="340"/>
    </row>
    <row r="36" spans="2:39" ht="18" customHeight="1">
      <c r="B36" s="489" t="s">
        <v>234</v>
      </c>
      <c r="C36" s="490"/>
      <c r="D36" s="490"/>
      <c r="E36" s="490"/>
      <c r="F36" s="490"/>
      <c r="G36" s="193"/>
      <c r="H36" s="493" t="s">
        <v>236</v>
      </c>
      <c r="I36" s="493"/>
      <c r="J36" s="493"/>
      <c r="K36" s="493"/>
      <c r="L36" s="494"/>
      <c r="M36" s="8"/>
      <c r="O36" s="106"/>
      <c r="P36" s="549"/>
      <c r="Q36" s="549"/>
      <c r="R36" s="228" t="s">
        <v>78</v>
      </c>
      <c r="S36" s="85" t="s">
        <v>79</v>
      </c>
      <c r="T36" s="34" t="s">
        <v>57</v>
      </c>
      <c r="U36" s="37">
        <v>0</v>
      </c>
      <c r="V36" s="334" ph="1">
        <v>0</v>
      </c>
      <c r="W36" s="36" t="s">
        <v>29</v>
      </c>
      <c r="X36" s="97">
        <f t="shared" si="1"/>
        <v>0</v>
      </c>
      <c r="Y36" s="109"/>
      <c r="Z36" s="17"/>
      <c r="AA36" s="5"/>
      <c r="AB36" s="106"/>
      <c r="AC36" s="69"/>
      <c r="AD36" s="69"/>
      <c r="AE36" s="69"/>
      <c r="AF36" s="290"/>
      <c r="AG36" s="290"/>
      <c r="AH36" s="290"/>
      <c r="AI36" s="290"/>
      <c r="AJ36" s="290"/>
      <c r="AK36" s="155"/>
      <c r="AL36" s="155"/>
      <c r="AM36" s="340"/>
    </row>
    <row r="37" spans="2:39" ht="18" customHeight="1">
      <c r="B37" s="478" t="s">
        <v>235</v>
      </c>
      <c r="C37" s="480" t="s">
        <v>216</v>
      </c>
      <c r="D37" s="480"/>
      <c r="E37" s="480"/>
      <c r="F37" s="480"/>
      <c r="G37" s="173"/>
      <c r="H37" s="495"/>
      <c r="I37" s="495"/>
      <c r="J37" s="495"/>
      <c r="K37" s="495"/>
      <c r="L37" s="496"/>
      <c r="M37" s="7"/>
      <c r="O37" s="106"/>
      <c r="P37" s="549"/>
      <c r="Q37" s="549"/>
      <c r="R37" s="229" t="s">
        <v>80</v>
      </c>
      <c r="S37" s="85" t="s">
        <v>81</v>
      </c>
      <c r="T37" s="34" t="s">
        <v>57</v>
      </c>
      <c r="U37" s="37">
        <v>0</v>
      </c>
      <c r="V37" s="334" ph="1">
        <v>0</v>
      </c>
      <c r="W37" s="36" t="s">
        <v>29</v>
      </c>
      <c r="X37" s="97">
        <f t="shared" si="1"/>
        <v>0</v>
      </c>
      <c r="Y37" s="109"/>
      <c r="Z37" s="16"/>
      <c r="AA37" s="5"/>
      <c r="AB37" s="106"/>
      <c r="AC37" s="69"/>
      <c r="AD37" s="69"/>
      <c r="AE37" s="69"/>
      <c r="AF37" s="290"/>
      <c r="AG37" s="290"/>
      <c r="AH37" s="290"/>
      <c r="AI37" s="290"/>
      <c r="AJ37" s="290"/>
      <c r="AK37" s="155"/>
      <c r="AL37" s="155"/>
      <c r="AM37" s="340"/>
    </row>
    <row r="38" spans="2:39" ht="18" customHeight="1">
      <c r="B38" s="479"/>
      <c r="C38" s="481" t="s">
        <v>217</v>
      </c>
      <c r="D38" s="481"/>
      <c r="E38" s="481"/>
      <c r="F38" s="481"/>
      <c r="G38" s="192"/>
      <c r="H38" s="491" t="s">
        <v>218</v>
      </c>
      <c r="I38" s="491"/>
      <c r="J38" s="491"/>
      <c r="K38" s="491"/>
      <c r="L38" s="492"/>
      <c r="M38" s="7"/>
      <c r="O38" s="106"/>
      <c r="P38" s="549"/>
      <c r="Q38" s="549"/>
      <c r="R38" s="229" t="s">
        <v>82</v>
      </c>
      <c r="S38" s="85" t="s">
        <v>83</v>
      </c>
      <c r="T38" s="34" t="s">
        <v>57</v>
      </c>
      <c r="U38" s="37">
        <v>0</v>
      </c>
      <c r="V38" s="334" ph="1">
        <v>0</v>
      </c>
      <c r="W38" s="36" t="s">
        <v>29</v>
      </c>
      <c r="X38" s="97">
        <f t="shared" si="1"/>
        <v>0</v>
      </c>
      <c r="Y38" s="109"/>
      <c r="Z38" s="17"/>
      <c r="AA38" s="5"/>
      <c r="AB38" s="106"/>
      <c r="AC38" s="69"/>
      <c r="AD38" s="69"/>
      <c r="AE38" s="69"/>
      <c r="AF38" s="555"/>
      <c r="AG38" s="555"/>
      <c r="AH38" s="555"/>
      <c r="AI38" s="555"/>
      <c r="AJ38" s="290"/>
      <c r="AK38" s="155"/>
      <c r="AL38" s="155"/>
      <c r="AM38" s="340"/>
    </row>
    <row r="39" spans="2:39" ht="18" customHeight="1">
      <c r="B39" s="173"/>
      <c r="C39" s="173"/>
      <c r="D39" s="173"/>
      <c r="E39" s="173"/>
      <c r="F39" s="173"/>
      <c r="G39" s="173"/>
      <c r="H39" s="477"/>
      <c r="I39" s="477"/>
      <c r="J39" s="477"/>
      <c r="K39" s="477"/>
      <c r="L39" s="477"/>
      <c r="O39" s="106"/>
      <c r="P39" s="549"/>
      <c r="Q39" s="549"/>
      <c r="R39" s="228" t="s">
        <v>84</v>
      </c>
      <c r="S39" s="85" t="s">
        <v>85</v>
      </c>
      <c r="T39" s="34" t="s">
        <v>57</v>
      </c>
      <c r="U39" s="37">
        <v>0</v>
      </c>
      <c r="V39" s="334" ph="1">
        <v>0</v>
      </c>
      <c r="W39" s="36" t="s">
        <v>29</v>
      </c>
      <c r="X39" s="97">
        <f t="shared" si="1"/>
        <v>0</v>
      </c>
      <c r="Y39" s="109"/>
      <c r="Z39" s="17"/>
      <c r="AA39" s="5"/>
      <c r="AB39" s="106"/>
      <c r="AC39" s="69"/>
      <c r="AD39" s="69"/>
      <c r="AE39" s="69"/>
      <c r="AF39" s="290"/>
      <c r="AG39" s="61"/>
      <c r="AH39" s="61"/>
      <c r="AI39" s="156"/>
      <c r="AJ39" s="556" t="s">
        <v>171</v>
      </c>
      <c r="AK39" s="556"/>
      <c r="AL39" s="556"/>
      <c r="AM39" s="340"/>
    </row>
    <row r="40" spans="2:39" ht="18" customHeight="1">
      <c r="O40" s="106"/>
      <c r="P40" s="549"/>
      <c r="Q40" s="549"/>
      <c r="R40" s="229" t="s">
        <v>86</v>
      </c>
      <c r="S40" s="85" t="s">
        <v>87</v>
      </c>
      <c r="T40" s="34" t="s">
        <v>57</v>
      </c>
      <c r="U40" s="37">
        <v>0</v>
      </c>
      <c r="V40" s="334" ph="1">
        <v>0</v>
      </c>
      <c r="W40" s="36" t="s">
        <v>29</v>
      </c>
      <c r="X40" s="97">
        <f t="shared" si="1"/>
        <v>0</v>
      </c>
      <c r="Y40" s="109"/>
      <c r="Z40" s="17"/>
      <c r="AA40" s="5"/>
      <c r="AB40" s="106"/>
      <c r="AC40" s="69"/>
      <c r="AD40" s="69"/>
      <c r="AE40" s="69"/>
      <c r="AF40" s="290"/>
      <c r="AG40" s="61"/>
      <c r="AH40" s="61"/>
      <c r="AI40" s="156"/>
      <c r="AJ40" s="556"/>
      <c r="AK40" s="556"/>
      <c r="AL40" s="556"/>
      <c r="AM40" s="340"/>
    </row>
    <row r="41" spans="2:39" ht="18" customHeight="1">
      <c r="B41" s="465" t="s">
        <v>238</v>
      </c>
      <c r="C41" s="465"/>
      <c r="D41" s="465"/>
      <c r="E41" s="465"/>
      <c r="F41" s="465"/>
      <c r="O41" s="106"/>
      <c r="P41" s="549"/>
      <c r="Q41" s="549"/>
      <c r="R41" s="228" t="s">
        <v>88</v>
      </c>
      <c r="S41" s="85" t="s">
        <v>221</v>
      </c>
      <c r="T41" s="40" t="s">
        <v>222</v>
      </c>
      <c r="U41" s="35">
        <v>0</v>
      </c>
      <c r="V41" s="335">
        <v>0</v>
      </c>
      <c r="W41" s="36" t="s">
        <v>223</v>
      </c>
      <c r="X41" s="97">
        <f t="shared" si="1"/>
        <v>0</v>
      </c>
      <c r="Y41" s="109"/>
      <c r="Z41" s="17"/>
      <c r="AA41" s="5"/>
      <c r="AB41" s="106"/>
      <c r="AC41" s="69"/>
      <c r="AD41" s="69"/>
      <c r="AE41" s="69"/>
      <c r="AF41" s="290"/>
      <c r="AG41" s="61"/>
      <c r="AH41" s="61"/>
      <c r="AI41" s="156"/>
      <c r="AJ41" s="156" t="s">
        <v>225</v>
      </c>
      <c r="AK41" s="62"/>
      <c r="AL41" s="62"/>
      <c r="AM41" s="340"/>
    </row>
    <row r="42" spans="2:39" ht="18" customHeight="1">
      <c r="B42" s="465"/>
      <c r="C42" s="465"/>
      <c r="D42" s="465"/>
      <c r="E42" s="465"/>
      <c r="F42" s="465"/>
      <c r="O42" s="106"/>
      <c r="P42" s="549"/>
      <c r="Q42" s="549"/>
      <c r="R42" s="229" t="s">
        <v>91</v>
      </c>
      <c r="S42" s="85" t="s">
        <v>89</v>
      </c>
      <c r="T42" s="34" t="s">
        <v>90</v>
      </c>
      <c r="U42" s="37">
        <v>0</v>
      </c>
      <c r="V42" s="334" ph="1">
        <v>0</v>
      </c>
      <c r="W42" s="36" t="s">
        <v>29</v>
      </c>
      <c r="X42" s="97">
        <f t="shared" si="1"/>
        <v>0</v>
      </c>
      <c r="Y42" s="109"/>
      <c r="Z42" s="17"/>
      <c r="AA42" s="5"/>
      <c r="AB42" s="106"/>
      <c r="AC42" s="69"/>
      <c r="AD42" s="69"/>
      <c r="AE42" s="69"/>
      <c r="AF42" s="290"/>
      <c r="AG42" s="61"/>
      <c r="AH42" s="61"/>
      <c r="AI42" s="156"/>
      <c r="AJ42" s="156"/>
      <c r="AK42" s="62"/>
      <c r="AL42" s="62"/>
      <c r="AM42" s="340"/>
    </row>
    <row r="43" spans="2:39" ht="18" customHeight="1">
      <c r="B43" s="126"/>
      <c r="C43" s="126"/>
      <c r="D43" s="126"/>
      <c r="E43" s="126"/>
      <c r="F43" s="39"/>
      <c r="O43" s="106"/>
      <c r="P43" s="549"/>
      <c r="Q43" s="549"/>
      <c r="R43" s="228" t="s">
        <v>93</v>
      </c>
      <c r="S43" s="85" t="s">
        <v>92</v>
      </c>
      <c r="T43" s="40" t="s">
        <v>57</v>
      </c>
      <c r="U43" s="35">
        <v>0</v>
      </c>
      <c r="V43" s="334" ph="1">
        <v>0</v>
      </c>
      <c r="W43" s="36" t="s">
        <v>29</v>
      </c>
      <c r="X43" s="97">
        <f t="shared" si="1"/>
        <v>0</v>
      </c>
      <c r="Y43" s="109"/>
      <c r="Z43" s="17"/>
      <c r="AA43" s="5"/>
      <c r="AB43" s="106"/>
      <c r="AC43" s="557"/>
      <c r="AD43" s="557"/>
      <c r="AE43" s="557"/>
      <c r="AF43" s="557"/>
      <c r="AG43" s="557"/>
      <c r="AH43" s="61"/>
      <c r="AI43" s="156"/>
      <c r="AJ43" s="156"/>
      <c r="AK43" s="156"/>
      <c r="AL43" s="156"/>
      <c r="AM43" s="340"/>
    </row>
    <row r="44" spans="2:39" ht="18" customHeight="1" thickBot="1">
      <c r="B44" s="10"/>
      <c r="C44" s="2"/>
      <c r="D44" s="2"/>
      <c r="E44" s="2"/>
      <c r="F44" s="2"/>
      <c r="O44" s="106"/>
      <c r="P44" s="549"/>
      <c r="Q44" s="549"/>
      <c r="R44" s="229" t="s">
        <v>97</v>
      </c>
      <c r="S44" s="85" t="s">
        <v>94</v>
      </c>
      <c r="T44" s="40" t="s">
        <v>95</v>
      </c>
      <c r="U44" s="41">
        <f>C49/8</f>
        <v>45411.125</v>
      </c>
      <c r="V44" s="334" ph="1">
        <v>0</v>
      </c>
      <c r="W44" s="36" t="s">
        <v>96</v>
      </c>
      <c r="X44" s="97">
        <f t="shared" si="1"/>
        <v>0</v>
      </c>
      <c r="Y44" s="110"/>
      <c r="Z44" s="17"/>
      <c r="AA44" s="5"/>
      <c r="AB44" s="106"/>
      <c r="AC44" s="558" t="s">
        <v>323</v>
      </c>
      <c r="AD44" s="558"/>
      <c r="AE44" s="558"/>
      <c r="AF44" s="558"/>
      <c r="AG44" s="558"/>
      <c r="AH44" s="61"/>
      <c r="AI44" s="66"/>
      <c r="AJ44" s="67"/>
      <c r="AK44" s="68"/>
      <c r="AL44" s="292"/>
      <c r="AM44" s="340"/>
    </row>
    <row r="45" spans="2:39" ht="18" customHeight="1">
      <c r="B45" s="442" t="s">
        <v>242</v>
      </c>
      <c r="C45" s="443"/>
      <c r="D45" s="482">
        <f>I57</f>
        <v>0</v>
      </c>
      <c r="E45" s="483"/>
      <c r="F45" s="164"/>
      <c r="G45" s="164"/>
      <c r="O45" s="106"/>
      <c r="P45" s="549"/>
      <c r="Q45" s="549"/>
      <c r="R45" s="228" t="s">
        <v>104</v>
      </c>
      <c r="S45" s="85" t="s">
        <v>98</v>
      </c>
      <c r="T45" s="40" t="s">
        <v>99</v>
      </c>
      <c r="U45" s="35">
        <v>0</v>
      </c>
      <c r="V45" s="335">
        <v>0</v>
      </c>
      <c r="W45" s="36" t="s">
        <v>100</v>
      </c>
      <c r="X45" s="97">
        <f t="shared" ref="X45:X54" si="2">U45*V45</f>
        <v>0</v>
      </c>
      <c r="Y45" s="110"/>
      <c r="Z45" s="17"/>
      <c r="AA45" s="5"/>
      <c r="AB45" s="106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340"/>
    </row>
    <row r="46" spans="2:39" ht="18" customHeight="1" thickBot="1">
      <c r="B46" s="444"/>
      <c r="C46" s="445"/>
      <c r="D46" s="484"/>
      <c r="E46" s="485"/>
      <c r="F46" s="164"/>
      <c r="G46" s="164"/>
      <c r="O46" s="106"/>
      <c r="P46" s="549"/>
      <c r="Q46" s="549"/>
      <c r="R46" s="229" t="s">
        <v>109</v>
      </c>
      <c r="S46" s="85" t="s">
        <v>105</v>
      </c>
      <c r="T46" s="40" t="s">
        <v>106</v>
      </c>
      <c r="U46" s="35">
        <v>0</v>
      </c>
      <c r="V46" s="335">
        <v>0</v>
      </c>
      <c r="W46" s="36" t="s">
        <v>107</v>
      </c>
      <c r="X46" s="97">
        <f t="shared" si="2"/>
        <v>0</v>
      </c>
      <c r="Y46" s="110"/>
      <c r="Z46" s="17"/>
      <c r="AA46" s="5"/>
      <c r="AB46" s="106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340"/>
    </row>
    <row r="47" spans="2:39" ht="18" customHeight="1" thickBot="1">
      <c r="B47" s="2"/>
      <c r="C47" s="2"/>
      <c r="D47" s="2"/>
      <c r="E47" s="2"/>
      <c r="F47" s="462" t="s">
        <v>179</v>
      </c>
      <c r="G47" s="462"/>
      <c r="H47" s="462"/>
      <c r="I47" s="462"/>
      <c r="J47" s="462"/>
      <c r="K47" s="462"/>
      <c r="L47" s="462"/>
      <c r="M47" s="3"/>
      <c r="O47" s="106"/>
      <c r="P47" s="549"/>
      <c r="Q47" s="549"/>
      <c r="R47" s="228" t="s">
        <v>113</v>
      </c>
      <c r="S47" s="85" t="s">
        <v>110</v>
      </c>
      <c r="T47" s="40" t="s">
        <v>111</v>
      </c>
      <c r="U47" s="35">
        <v>0</v>
      </c>
      <c r="V47" s="335">
        <v>0</v>
      </c>
      <c r="W47" s="36" t="s">
        <v>29</v>
      </c>
      <c r="X47" s="97">
        <f t="shared" si="2"/>
        <v>0</v>
      </c>
      <c r="Y47" s="110"/>
      <c r="Z47" s="17"/>
      <c r="AA47" s="5"/>
      <c r="AB47" s="106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340"/>
    </row>
    <row r="48" spans="2:39" ht="18" customHeight="1" thickBot="1">
      <c r="B48" s="31" t="s">
        <v>3</v>
      </c>
      <c r="C48" s="449" t="s">
        <v>101</v>
      </c>
      <c r="D48" s="450"/>
      <c r="E48" s="451"/>
      <c r="F48" s="42" t="s">
        <v>173</v>
      </c>
      <c r="G48" s="449" t="s">
        <v>174</v>
      </c>
      <c r="H48" s="451"/>
      <c r="I48" s="458" t="s">
        <v>176</v>
      </c>
      <c r="J48" s="450"/>
      <c r="K48" s="451"/>
      <c r="L48" s="42" t="s">
        <v>175</v>
      </c>
      <c r="M48" s="54"/>
      <c r="O48" s="106"/>
      <c r="P48" s="549"/>
      <c r="Q48" s="549"/>
      <c r="R48" s="229" t="s">
        <v>116</v>
      </c>
      <c r="S48" s="85" t="s">
        <v>114</v>
      </c>
      <c r="T48" s="40" t="s">
        <v>111</v>
      </c>
      <c r="U48" s="35">
        <v>0</v>
      </c>
      <c r="V48" s="335">
        <v>0</v>
      </c>
      <c r="W48" s="36" t="s">
        <v>29</v>
      </c>
      <c r="X48" s="97">
        <f t="shared" si="2"/>
        <v>0</v>
      </c>
      <c r="Y48" s="110"/>
      <c r="Z48" s="17"/>
      <c r="AA48" s="5"/>
      <c r="AB48" s="113"/>
      <c r="AC48" s="172"/>
      <c r="AD48" s="172"/>
      <c r="AE48" s="172"/>
      <c r="AF48" s="172"/>
      <c r="AG48" s="172"/>
      <c r="AH48" s="172"/>
      <c r="AI48" s="172"/>
      <c r="AJ48" s="172"/>
      <c r="AK48" s="172"/>
      <c r="AL48" s="172"/>
      <c r="AM48" s="341"/>
    </row>
    <row r="49" spans="2:27" ht="18" customHeight="1">
      <c r="B49" s="118" t="s">
        <v>108</v>
      </c>
      <c r="C49" s="446">
        <v>363289</v>
      </c>
      <c r="D49" s="447"/>
      <c r="E49" s="448"/>
      <c r="F49" s="231">
        <v>0</v>
      </c>
      <c r="G49" s="463">
        <v>0</v>
      </c>
      <c r="H49" s="464"/>
      <c r="I49" s="459">
        <f t="shared" ref="I49:I56" si="3">C49*F49*G49</f>
        <v>0</v>
      </c>
      <c r="J49" s="460"/>
      <c r="K49" s="461"/>
      <c r="L49" s="119"/>
      <c r="M49" s="54"/>
      <c r="O49" s="106"/>
      <c r="P49" s="549"/>
      <c r="Q49" s="549"/>
      <c r="R49" s="228" t="s">
        <v>119</v>
      </c>
      <c r="S49" s="85" t="s">
        <v>117</v>
      </c>
      <c r="T49" s="40" t="s">
        <v>111</v>
      </c>
      <c r="U49" s="35">
        <v>0</v>
      </c>
      <c r="V49" s="335">
        <v>0</v>
      </c>
      <c r="W49" s="36" t="s">
        <v>29</v>
      </c>
      <c r="X49" s="97">
        <f t="shared" si="2"/>
        <v>0</v>
      </c>
      <c r="Y49" s="110"/>
      <c r="Z49" s="91"/>
      <c r="AA49" s="5"/>
    </row>
    <row r="50" spans="2:27" ht="18" customHeight="1">
      <c r="B50" s="120" t="s">
        <v>112</v>
      </c>
      <c r="C50" s="430">
        <v>276720</v>
      </c>
      <c r="D50" s="431"/>
      <c r="E50" s="432"/>
      <c r="F50" s="232">
        <v>0</v>
      </c>
      <c r="G50" s="433">
        <v>0</v>
      </c>
      <c r="H50" s="434"/>
      <c r="I50" s="427">
        <f t="shared" si="3"/>
        <v>0</v>
      </c>
      <c r="J50" s="428"/>
      <c r="K50" s="429"/>
      <c r="L50" s="121"/>
      <c r="M50" s="54"/>
      <c r="O50" s="106"/>
      <c r="P50" s="549"/>
      <c r="Q50" s="549"/>
      <c r="R50" s="229" t="s">
        <v>124</v>
      </c>
      <c r="S50" s="85" t="s">
        <v>120</v>
      </c>
      <c r="T50" s="40" t="s">
        <v>121</v>
      </c>
      <c r="U50" s="35">
        <v>0</v>
      </c>
      <c r="V50" s="335">
        <v>0</v>
      </c>
      <c r="W50" s="36" t="s">
        <v>122</v>
      </c>
      <c r="X50" s="97">
        <f t="shared" si="2"/>
        <v>0</v>
      </c>
      <c r="Y50" s="110"/>
      <c r="Z50" s="91"/>
      <c r="AA50" s="5"/>
    </row>
    <row r="51" spans="2:27" ht="18" customHeight="1">
      <c r="B51" s="120" t="s">
        <v>115</v>
      </c>
      <c r="C51" s="430">
        <v>224307</v>
      </c>
      <c r="D51" s="431"/>
      <c r="E51" s="432"/>
      <c r="F51" s="232">
        <v>0</v>
      </c>
      <c r="G51" s="433">
        <v>0</v>
      </c>
      <c r="H51" s="434"/>
      <c r="I51" s="427">
        <f t="shared" si="3"/>
        <v>0</v>
      </c>
      <c r="J51" s="428"/>
      <c r="K51" s="429"/>
      <c r="L51" s="121"/>
      <c r="M51" s="54"/>
      <c r="O51" s="106"/>
      <c r="P51" s="549"/>
      <c r="Q51" s="549"/>
      <c r="R51" s="228" t="s">
        <v>127</v>
      </c>
      <c r="S51" s="85" t="s">
        <v>125</v>
      </c>
      <c r="T51" s="40" t="s">
        <v>121</v>
      </c>
      <c r="U51" s="35">
        <v>0</v>
      </c>
      <c r="V51" s="335">
        <v>0</v>
      </c>
      <c r="W51" s="36" t="s">
        <v>122</v>
      </c>
      <c r="X51" s="97">
        <f t="shared" si="2"/>
        <v>0</v>
      </c>
      <c r="Y51" s="110"/>
      <c r="Z51" s="17"/>
      <c r="AA51" s="5"/>
    </row>
    <row r="52" spans="2:27" ht="18" customHeight="1">
      <c r="B52" s="120" t="s">
        <v>118</v>
      </c>
      <c r="C52" s="430">
        <v>198567</v>
      </c>
      <c r="D52" s="431"/>
      <c r="E52" s="432"/>
      <c r="F52" s="232">
        <v>0</v>
      </c>
      <c r="G52" s="433">
        <v>0</v>
      </c>
      <c r="H52" s="434"/>
      <c r="I52" s="427">
        <f t="shared" si="3"/>
        <v>0</v>
      </c>
      <c r="J52" s="428"/>
      <c r="K52" s="429"/>
      <c r="L52" s="121"/>
      <c r="M52" s="54"/>
      <c r="O52" s="106"/>
      <c r="P52" s="549"/>
      <c r="Q52" s="549"/>
      <c r="R52" s="229" t="s">
        <v>130</v>
      </c>
      <c r="S52" s="85" t="s">
        <v>128</v>
      </c>
      <c r="T52" s="40" t="s">
        <v>121</v>
      </c>
      <c r="U52" s="35">
        <v>0</v>
      </c>
      <c r="V52" s="335">
        <v>0</v>
      </c>
      <c r="W52" s="36" t="s">
        <v>122</v>
      </c>
      <c r="X52" s="97">
        <f t="shared" si="2"/>
        <v>0</v>
      </c>
      <c r="Y52" s="110"/>
      <c r="Z52" s="17"/>
      <c r="AA52" s="5"/>
    </row>
    <row r="53" spans="2:27" ht="18" customHeight="1">
      <c r="B53" s="120" t="s">
        <v>123</v>
      </c>
      <c r="C53" s="430">
        <v>156448</v>
      </c>
      <c r="D53" s="431"/>
      <c r="E53" s="432"/>
      <c r="F53" s="232">
        <v>0</v>
      </c>
      <c r="G53" s="433">
        <v>0</v>
      </c>
      <c r="H53" s="434"/>
      <c r="I53" s="427">
        <f t="shared" si="3"/>
        <v>0</v>
      </c>
      <c r="J53" s="428"/>
      <c r="K53" s="429"/>
      <c r="L53" s="121"/>
      <c r="M53" s="54"/>
      <c r="O53" s="106"/>
      <c r="P53" s="549"/>
      <c r="Q53" s="549"/>
      <c r="R53" s="228" t="s">
        <v>133</v>
      </c>
      <c r="S53" s="85" t="s">
        <v>131</v>
      </c>
      <c r="T53" s="40" t="s">
        <v>121</v>
      </c>
      <c r="U53" s="35">
        <v>0</v>
      </c>
      <c r="V53" s="335">
        <v>0</v>
      </c>
      <c r="W53" s="36" t="s">
        <v>122</v>
      </c>
      <c r="X53" s="97">
        <f t="shared" si="2"/>
        <v>0</v>
      </c>
      <c r="Y53" s="110"/>
      <c r="Z53" s="17"/>
      <c r="AA53" s="5"/>
    </row>
    <row r="54" spans="2:27" ht="18" customHeight="1" thickBot="1">
      <c r="B54" s="120" t="s">
        <v>126</v>
      </c>
      <c r="C54" s="430">
        <v>196898</v>
      </c>
      <c r="D54" s="431"/>
      <c r="E54" s="432"/>
      <c r="F54" s="232">
        <v>0</v>
      </c>
      <c r="G54" s="433">
        <v>0</v>
      </c>
      <c r="H54" s="434"/>
      <c r="I54" s="427">
        <f t="shared" si="3"/>
        <v>0</v>
      </c>
      <c r="J54" s="428"/>
      <c r="K54" s="429"/>
      <c r="L54" s="121"/>
      <c r="M54" s="54"/>
      <c r="O54" s="106"/>
      <c r="P54" s="549"/>
      <c r="Q54" s="550"/>
      <c r="R54" s="230" t="s">
        <v>136</v>
      </c>
      <c r="S54" s="86" t="s">
        <v>210</v>
      </c>
      <c r="T54" s="44" t="s">
        <v>222</v>
      </c>
      <c r="U54" s="45">
        <v>0</v>
      </c>
      <c r="V54" s="336">
        <v>0</v>
      </c>
      <c r="W54" s="46" t="s">
        <v>224</v>
      </c>
      <c r="X54" s="99">
        <f t="shared" si="2"/>
        <v>0</v>
      </c>
      <c r="Y54" s="110"/>
      <c r="Z54" s="92"/>
      <c r="AA54" s="5"/>
    </row>
    <row r="55" spans="2:27" ht="18" customHeight="1" thickBot="1">
      <c r="B55" s="120" t="s">
        <v>129</v>
      </c>
      <c r="C55" s="430">
        <v>162349</v>
      </c>
      <c r="D55" s="431"/>
      <c r="E55" s="432"/>
      <c r="F55" s="232">
        <v>0</v>
      </c>
      <c r="G55" s="433">
        <v>0</v>
      </c>
      <c r="H55" s="434"/>
      <c r="I55" s="427">
        <f t="shared" si="3"/>
        <v>0</v>
      </c>
      <c r="J55" s="428"/>
      <c r="K55" s="429"/>
      <c r="L55" s="121"/>
      <c r="M55" s="54"/>
      <c r="O55" s="106"/>
      <c r="P55" s="549"/>
      <c r="Q55" s="422" t="s">
        <v>103</v>
      </c>
      <c r="R55" s="423"/>
      <c r="S55" s="87" t="s">
        <v>312</v>
      </c>
      <c r="T55" s="48" t="s">
        <v>135</v>
      </c>
      <c r="U55" s="49" t="s">
        <v>135</v>
      </c>
      <c r="V55" s="337" t="s">
        <v>135</v>
      </c>
      <c r="W55" s="50" t="s">
        <v>137</v>
      </c>
      <c r="X55" s="95">
        <f>SUM(X17:X54)</f>
        <v>0</v>
      </c>
      <c r="Y55" s="110"/>
      <c r="Z55" s="17"/>
      <c r="AA55" s="5"/>
    </row>
    <row r="56" spans="2:27" ht="18" customHeight="1" thickBot="1">
      <c r="B56" s="122" t="s">
        <v>132</v>
      </c>
      <c r="C56" s="498">
        <v>147296</v>
      </c>
      <c r="D56" s="499"/>
      <c r="E56" s="500"/>
      <c r="F56" s="233">
        <v>0</v>
      </c>
      <c r="G56" s="435">
        <v>0</v>
      </c>
      <c r="H56" s="436"/>
      <c r="I56" s="501">
        <f t="shared" si="3"/>
        <v>0</v>
      </c>
      <c r="J56" s="502"/>
      <c r="K56" s="503"/>
      <c r="L56" s="123"/>
      <c r="M56" s="54"/>
      <c r="O56" s="106"/>
      <c r="P56" s="540" t="s">
        <v>139</v>
      </c>
      <c r="Q56" s="541"/>
      <c r="R56" s="388" t="s">
        <v>140</v>
      </c>
      <c r="S56" s="349" t="s">
        <v>137</v>
      </c>
      <c r="T56" s="350" t="s">
        <v>141</v>
      </c>
      <c r="U56" s="351" t="s">
        <v>137</v>
      </c>
      <c r="V56" s="352" t="s">
        <v>137</v>
      </c>
      <c r="W56" s="353" t="s">
        <v>137</v>
      </c>
      <c r="X56" s="354">
        <f>X16+X55</f>
        <v>5915000</v>
      </c>
      <c r="Y56" s="110"/>
      <c r="Z56" s="17"/>
      <c r="AA56" s="5"/>
    </row>
    <row r="57" spans="2:27" ht="18" customHeight="1" thickBot="1">
      <c r="B57" s="31" t="s">
        <v>134</v>
      </c>
      <c r="C57" s="449" t="s">
        <v>135</v>
      </c>
      <c r="D57" s="450"/>
      <c r="E57" s="451"/>
      <c r="F57" s="42" t="s">
        <v>135</v>
      </c>
      <c r="G57" s="437" t="s">
        <v>233</v>
      </c>
      <c r="H57" s="438"/>
      <c r="I57" s="504">
        <f>SUM(I49:K56)</f>
        <v>0</v>
      </c>
      <c r="J57" s="504"/>
      <c r="K57" s="505"/>
      <c r="L57" s="43"/>
      <c r="O57" s="106"/>
      <c r="P57" s="418" t="s">
        <v>142</v>
      </c>
      <c r="Q57" s="419"/>
      <c r="R57" s="389" t="s">
        <v>143</v>
      </c>
      <c r="S57" s="355" t="s">
        <v>137</v>
      </c>
      <c r="T57" s="356" t="s">
        <v>144</v>
      </c>
      <c r="U57" s="357">
        <v>0</v>
      </c>
      <c r="V57" s="358">
        <v>20</v>
      </c>
      <c r="W57" s="359" t="s">
        <v>18</v>
      </c>
      <c r="X57" s="360">
        <f>U57*V57/100</f>
        <v>0</v>
      </c>
      <c r="Y57" s="110"/>
      <c r="Z57" s="17"/>
      <c r="AA57" s="5"/>
    </row>
    <row r="58" spans="2:27" ht="18" customHeight="1">
      <c r="B58" s="497" t="s">
        <v>138</v>
      </c>
      <c r="C58" s="497"/>
      <c r="D58" s="497"/>
      <c r="E58" s="497"/>
      <c r="F58" s="47"/>
      <c r="O58" s="106"/>
      <c r="P58" s="418" t="s">
        <v>145</v>
      </c>
      <c r="Q58" s="419"/>
      <c r="R58" s="389" t="s">
        <v>146</v>
      </c>
      <c r="S58" s="361" t="s">
        <v>137</v>
      </c>
      <c r="T58" s="362" t="s">
        <v>147</v>
      </c>
      <c r="U58" s="363">
        <f>X16</f>
        <v>5915000</v>
      </c>
      <c r="V58" s="364">
        <v>0</v>
      </c>
      <c r="W58" s="365" t="s">
        <v>18</v>
      </c>
      <c r="X58" s="360">
        <f>U58*V58/100</f>
        <v>0</v>
      </c>
      <c r="Y58" s="112"/>
      <c r="Z58" s="17"/>
      <c r="AA58" s="5"/>
    </row>
    <row r="59" spans="2:27" ht="18" customHeight="1">
      <c r="B59" s="136"/>
      <c r="C59" s="136"/>
      <c r="D59" s="136"/>
      <c r="E59" s="136"/>
      <c r="F59" s="2"/>
      <c r="O59" s="106"/>
      <c r="P59" s="418" t="s">
        <v>148</v>
      </c>
      <c r="Q59" s="419"/>
      <c r="R59" s="389" t="s">
        <v>149</v>
      </c>
      <c r="S59" s="361" t="s">
        <v>137</v>
      </c>
      <c r="T59" s="362" t="s">
        <v>150</v>
      </c>
      <c r="U59" s="363">
        <f>X16+X58</f>
        <v>5915000</v>
      </c>
      <c r="V59" s="364">
        <v>0</v>
      </c>
      <c r="W59" s="365" t="s">
        <v>18</v>
      </c>
      <c r="X59" s="360">
        <f>U59*V59/100</f>
        <v>0</v>
      </c>
      <c r="Y59" s="142"/>
      <c r="Z59" s="92"/>
      <c r="AA59" s="5"/>
    </row>
    <row r="60" spans="2:27" ht="18" customHeight="1" thickBot="1">
      <c r="O60" s="141"/>
      <c r="P60" s="424" t="s">
        <v>151</v>
      </c>
      <c r="Q60" s="425"/>
      <c r="R60" s="426"/>
      <c r="S60" s="366" t="s">
        <v>152</v>
      </c>
      <c r="T60" s="367" t="s">
        <v>137</v>
      </c>
      <c r="U60" s="368" t="s">
        <v>137</v>
      </c>
      <c r="V60" s="369" t="s">
        <v>137</v>
      </c>
      <c r="W60" s="370" t="s">
        <v>137</v>
      </c>
      <c r="X60" s="371">
        <f>SUM(X56:X59)</f>
        <v>5915000</v>
      </c>
      <c r="Y60" s="143"/>
      <c r="Z60" s="92"/>
      <c r="AA60" s="5"/>
    </row>
    <row r="61" spans="2:27" ht="18" customHeight="1">
      <c r="B61" s="486" t="s">
        <v>178</v>
      </c>
      <c r="C61" s="486"/>
      <c r="D61" s="486"/>
      <c r="E61" s="486"/>
      <c r="F61" s="486"/>
      <c r="G61" s="486"/>
      <c r="H61" s="486"/>
      <c r="I61" s="486"/>
      <c r="J61" s="486"/>
      <c r="K61" s="486"/>
      <c r="L61" s="486"/>
      <c r="O61" s="106"/>
      <c r="P61" s="412" t="s">
        <v>153</v>
      </c>
      <c r="Q61" s="413"/>
      <c r="R61" s="388" t="s">
        <v>154</v>
      </c>
      <c r="S61" s="372" t="s">
        <v>155</v>
      </c>
      <c r="T61" s="373" t="s">
        <v>156</v>
      </c>
      <c r="U61" s="374">
        <f>X60</f>
        <v>5915000</v>
      </c>
      <c r="V61" s="375">
        <v>0</v>
      </c>
      <c r="W61" s="353" t="s">
        <v>18</v>
      </c>
      <c r="X61" s="376">
        <f>U61*V61/100</f>
        <v>0</v>
      </c>
      <c r="Y61" s="187"/>
      <c r="Z61" s="17"/>
      <c r="AA61" s="5"/>
    </row>
    <row r="62" spans="2:27" ht="18" customHeight="1">
      <c r="B62" s="487" t="s">
        <v>328</v>
      </c>
      <c r="C62" s="488"/>
      <c r="D62" s="488"/>
      <c r="E62" s="488"/>
      <c r="F62" s="488"/>
      <c r="G62" s="488"/>
      <c r="H62" s="488"/>
      <c r="I62" s="488"/>
      <c r="J62" s="488"/>
      <c r="K62" s="488"/>
      <c r="L62" s="488"/>
      <c r="O62" s="106"/>
      <c r="P62" s="414"/>
      <c r="Q62" s="415"/>
      <c r="R62" s="389" t="s">
        <v>157</v>
      </c>
      <c r="S62" s="377" t="s">
        <v>158</v>
      </c>
      <c r="T62" s="378" t="s">
        <v>159</v>
      </c>
      <c r="U62" s="363">
        <f>X60</f>
        <v>5915000</v>
      </c>
      <c r="V62" s="379">
        <v>0</v>
      </c>
      <c r="W62" s="365" t="s">
        <v>18</v>
      </c>
      <c r="X62" s="380">
        <f>U62*V62/100</f>
        <v>0</v>
      </c>
      <c r="Y62" s="343"/>
      <c r="Z62" s="92"/>
      <c r="AA62" s="5"/>
    </row>
    <row r="63" spans="2:27" ht="18" customHeight="1">
      <c r="B63" s="488"/>
      <c r="C63" s="488"/>
      <c r="D63" s="488"/>
      <c r="E63" s="488"/>
      <c r="F63" s="488"/>
      <c r="G63" s="488"/>
      <c r="H63" s="488"/>
      <c r="I63" s="488"/>
      <c r="J63" s="488"/>
      <c r="K63" s="488"/>
      <c r="L63" s="488"/>
      <c r="O63" s="106"/>
      <c r="P63" s="414"/>
      <c r="Q63" s="415"/>
      <c r="R63" s="389" t="s">
        <v>160</v>
      </c>
      <c r="S63" s="381" t="s">
        <v>161</v>
      </c>
      <c r="T63" s="382" t="s">
        <v>162</v>
      </c>
      <c r="U63" s="363">
        <f>X60</f>
        <v>5915000</v>
      </c>
      <c r="V63" s="379">
        <v>0</v>
      </c>
      <c r="W63" s="365" t="s">
        <v>18</v>
      </c>
      <c r="X63" s="380">
        <f>U63*V63/100</f>
        <v>0</v>
      </c>
      <c r="Y63" s="344"/>
      <c r="Z63" s="17"/>
      <c r="AA63" s="5"/>
    </row>
    <row r="64" spans="2:27" ht="18" customHeight="1" thickBot="1">
      <c r="O64" s="106"/>
      <c r="P64" s="416"/>
      <c r="Q64" s="417"/>
      <c r="R64" s="390" t="s">
        <v>163</v>
      </c>
      <c r="S64" s="383" t="s">
        <v>164</v>
      </c>
      <c r="T64" s="384" t="s">
        <v>165</v>
      </c>
      <c r="U64" s="385">
        <v>0</v>
      </c>
      <c r="V64" s="386">
        <v>0</v>
      </c>
      <c r="W64" s="367" t="s">
        <v>29</v>
      </c>
      <c r="X64" s="387">
        <f>U64*V64</f>
        <v>0</v>
      </c>
      <c r="Y64" s="343"/>
      <c r="Z64" s="17"/>
      <c r="AA64" s="5"/>
    </row>
    <row r="65" spans="15:27" ht="18" customHeight="1">
      <c r="O65" s="106"/>
      <c r="P65" s="524" t="s">
        <v>230</v>
      </c>
      <c r="Q65" s="525"/>
      <c r="R65" s="526"/>
      <c r="S65" s="530" t="s">
        <v>231</v>
      </c>
      <c r="T65" s="530" t="s">
        <v>232</v>
      </c>
      <c r="U65" s="532" t="s">
        <v>233</v>
      </c>
      <c r="V65" s="534" t="s">
        <v>233</v>
      </c>
      <c r="W65" s="536" t="s">
        <v>233</v>
      </c>
      <c r="X65" s="538">
        <f>SUM(X60:X64)</f>
        <v>5915000</v>
      </c>
      <c r="Y65" s="343"/>
      <c r="Z65" s="17"/>
      <c r="AA65" s="5"/>
    </row>
    <row r="66" spans="15:27" ht="18" customHeight="1" thickBot="1">
      <c r="O66" s="106"/>
      <c r="P66" s="527"/>
      <c r="Q66" s="528"/>
      <c r="R66" s="529"/>
      <c r="S66" s="531"/>
      <c r="T66" s="531"/>
      <c r="U66" s="533"/>
      <c r="V66" s="535"/>
      <c r="W66" s="537"/>
      <c r="X66" s="539"/>
      <c r="Y66" s="343"/>
      <c r="Z66" s="17"/>
      <c r="AA66" s="5"/>
    </row>
    <row r="67" spans="15:27" ht="18" customHeight="1">
      <c r="O67" s="106"/>
      <c r="P67" s="542" t="s">
        <v>166</v>
      </c>
      <c r="Q67" s="543"/>
      <c r="R67" s="544"/>
      <c r="S67" s="506" t="s">
        <v>167</v>
      </c>
      <c r="T67" s="506" t="s">
        <v>168</v>
      </c>
      <c r="U67" s="508" t="s">
        <v>137</v>
      </c>
      <c r="V67" s="509" t="s">
        <v>137</v>
      </c>
      <c r="W67" s="511" t="s">
        <v>137</v>
      </c>
      <c r="X67" s="513">
        <f>X65*1.1</f>
        <v>6506500.0000000009</v>
      </c>
      <c r="Y67" s="142"/>
      <c r="Z67" s="92"/>
      <c r="AA67" s="5"/>
    </row>
    <row r="68" spans="15:27" ht="18" customHeight="1" thickBot="1">
      <c r="O68" s="106"/>
      <c r="P68" s="545"/>
      <c r="Q68" s="546"/>
      <c r="R68" s="547"/>
      <c r="S68" s="507"/>
      <c r="T68" s="507"/>
      <c r="U68" s="507"/>
      <c r="V68" s="510"/>
      <c r="W68" s="512"/>
      <c r="X68" s="514"/>
      <c r="Y68" s="343"/>
      <c r="Z68" s="92"/>
      <c r="AA68" s="5"/>
    </row>
    <row r="69" spans="15:27" ht="18" customHeight="1">
      <c r="O69" s="113"/>
      <c r="P69" s="345"/>
      <c r="Q69" s="345"/>
      <c r="R69" s="345"/>
      <c r="S69" s="345"/>
      <c r="T69" s="346"/>
      <c r="U69" s="346"/>
      <c r="V69" s="346"/>
      <c r="W69" s="346"/>
      <c r="X69" s="347"/>
      <c r="Y69" s="348"/>
      <c r="AA69" s="5"/>
    </row>
    <row r="70" spans="15:27" ht="18" customHeight="1">
      <c r="P70" s="177"/>
      <c r="Q70" s="177"/>
      <c r="R70" s="177"/>
      <c r="S70" s="177"/>
      <c r="T70" s="177"/>
      <c r="U70" s="177"/>
      <c r="V70" s="177"/>
      <c r="W70" s="177"/>
      <c r="X70" s="176"/>
      <c r="AA70" s="5"/>
    </row>
    <row r="71" spans="15:27" ht="18" customHeight="1">
      <c r="P71" s="177"/>
      <c r="Q71" s="177"/>
      <c r="R71" s="177"/>
      <c r="S71" s="177"/>
      <c r="T71" s="177"/>
      <c r="U71" s="177"/>
      <c r="V71" s="177"/>
      <c r="W71" s="177"/>
      <c r="AA71" s="5"/>
    </row>
    <row r="72" spans="15:27" ht="18" customHeight="1">
      <c r="P72" s="177"/>
      <c r="Q72" s="177"/>
      <c r="R72" s="177"/>
      <c r="S72" s="177"/>
      <c r="T72" s="177"/>
      <c r="U72" s="177"/>
      <c r="V72" s="177"/>
      <c r="W72" s="177"/>
      <c r="AA72" s="5"/>
    </row>
    <row r="73" spans="15:27" ht="18" customHeight="1">
      <c r="P73" s="177"/>
      <c r="Q73" s="177"/>
      <c r="R73" s="177"/>
      <c r="S73" s="177"/>
      <c r="T73" s="177"/>
      <c r="U73" s="177"/>
      <c r="V73" s="177"/>
      <c r="W73" s="177"/>
    </row>
    <row r="74" spans="15:27" ht="18" customHeight="1">
      <c r="P74" s="177"/>
      <c r="Q74" s="182"/>
      <c r="R74" s="182"/>
      <c r="S74" s="182"/>
      <c r="T74" s="183"/>
      <c r="U74" s="183"/>
      <c r="V74" s="183"/>
      <c r="W74" s="183"/>
      <c r="X74" s="93"/>
    </row>
    <row r="75" spans="15:27" ht="18" customHeight="1">
      <c r="P75" s="177"/>
    </row>
    <row r="76" spans="15:27" ht="18" customHeight="1">
      <c r="P76" s="182"/>
    </row>
    <row r="77" spans="15:27" ht="18" customHeight="1"/>
    <row r="78" spans="15:27" ht="18" customHeight="1"/>
    <row r="79" spans="15:27" ht="18" customHeight="1"/>
    <row r="80" spans="15:27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</sheetData>
  <mergeCells count="115">
    <mergeCell ref="AF4:AI6"/>
    <mergeCell ref="AF17:AL17"/>
    <mergeCell ref="AC20:AK20"/>
    <mergeCell ref="AE25:AJ26"/>
    <mergeCell ref="AF31:AI31"/>
    <mergeCell ref="AF38:AI38"/>
    <mergeCell ref="AJ39:AL40"/>
    <mergeCell ref="AC43:AG43"/>
    <mergeCell ref="AC44:AG44"/>
    <mergeCell ref="AC12:AD12"/>
    <mergeCell ref="AC13:AD13"/>
    <mergeCell ref="AC14:AD14"/>
    <mergeCell ref="AF7:AI8"/>
    <mergeCell ref="S67:S68"/>
    <mergeCell ref="T67:T68"/>
    <mergeCell ref="U67:U68"/>
    <mergeCell ref="V67:V68"/>
    <mergeCell ref="W67:W68"/>
    <mergeCell ref="X67:X68"/>
    <mergeCell ref="P9:Q10"/>
    <mergeCell ref="R9:S10"/>
    <mergeCell ref="P5:X7"/>
    <mergeCell ref="P65:R66"/>
    <mergeCell ref="S65:S66"/>
    <mergeCell ref="T65:T66"/>
    <mergeCell ref="U65:U66"/>
    <mergeCell ref="V65:V66"/>
    <mergeCell ref="W65:W66"/>
    <mergeCell ref="X65:X66"/>
    <mergeCell ref="P56:Q56"/>
    <mergeCell ref="P67:R68"/>
    <mergeCell ref="Q55:R55"/>
    <mergeCell ref="Q17:Q54"/>
    <mergeCell ref="P16:P55"/>
    <mergeCell ref="P59:Q59"/>
    <mergeCell ref="H39:L39"/>
    <mergeCell ref="B37:B38"/>
    <mergeCell ref="C37:F37"/>
    <mergeCell ref="C38:F38"/>
    <mergeCell ref="D11:E12"/>
    <mergeCell ref="D45:E46"/>
    <mergeCell ref="B61:L61"/>
    <mergeCell ref="B62:L63"/>
    <mergeCell ref="B36:F36"/>
    <mergeCell ref="H38:L38"/>
    <mergeCell ref="H36:L37"/>
    <mergeCell ref="G52:H52"/>
    <mergeCell ref="G53:H53"/>
    <mergeCell ref="G54:H54"/>
    <mergeCell ref="I54:K54"/>
    <mergeCell ref="B58:E58"/>
    <mergeCell ref="C55:E55"/>
    <mergeCell ref="C56:E56"/>
    <mergeCell ref="C57:E57"/>
    <mergeCell ref="I55:K55"/>
    <mergeCell ref="I56:K56"/>
    <mergeCell ref="I57:K57"/>
    <mergeCell ref="I51:K51"/>
    <mergeCell ref="I52:K52"/>
    <mergeCell ref="B28:C28"/>
    <mergeCell ref="B29:C29"/>
    <mergeCell ref="B30:C30"/>
    <mergeCell ref="B31:C31"/>
    <mergeCell ref="B32:C32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C6:D6"/>
    <mergeCell ref="C7:D7"/>
    <mergeCell ref="C8:D8"/>
    <mergeCell ref="B11:C12"/>
    <mergeCell ref="C50:E50"/>
    <mergeCell ref="C49:E49"/>
    <mergeCell ref="C48:E48"/>
    <mergeCell ref="D16:F16"/>
    <mergeCell ref="E6:L8"/>
    <mergeCell ref="G16:I16"/>
    <mergeCell ref="J16:L16"/>
    <mergeCell ref="G48:H48"/>
    <mergeCell ref="I48:K48"/>
    <mergeCell ref="I49:K49"/>
    <mergeCell ref="B45:C46"/>
    <mergeCell ref="F47:L47"/>
    <mergeCell ref="G49:H49"/>
    <mergeCell ref="G50:H50"/>
    <mergeCell ref="B41:F42"/>
    <mergeCell ref="B18:C18"/>
    <mergeCell ref="I50:K50"/>
    <mergeCell ref="B9:L9"/>
    <mergeCell ref="B33:C33"/>
    <mergeCell ref="B34:C34"/>
    <mergeCell ref="I53:K53"/>
    <mergeCell ref="C54:E54"/>
    <mergeCell ref="C53:E53"/>
    <mergeCell ref="C52:E52"/>
    <mergeCell ref="C51:E51"/>
    <mergeCell ref="G55:H55"/>
    <mergeCell ref="G56:H56"/>
    <mergeCell ref="G57:H57"/>
    <mergeCell ref="G51:H51"/>
    <mergeCell ref="R2:S2"/>
    <mergeCell ref="P2:Q2"/>
    <mergeCell ref="P61:Q64"/>
    <mergeCell ref="P57:Q57"/>
    <mergeCell ref="P58:Q58"/>
    <mergeCell ref="P14:Q14"/>
    <mergeCell ref="P15:Q15"/>
    <mergeCell ref="AC2:AD2"/>
    <mergeCell ref="P60:R60"/>
  </mergeCells>
  <phoneticPr fontId="3" type="noConversion"/>
  <dataValidations count="1">
    <dataValidation type="list" allowBlank="1" showInputMessage="1" showErrorMessage="1" sqref="C7:D7">
      <formula1>"3종상급,3종중급, 3종기본, 2종상급, 2종중급, 2종기본, 1종상급, 1종중급, 1종기본"</formula1>
    </dataValidation>
  </dataValidations>
  <pageMargins left="0.70866141732283461" right="0.70866141732283461" top="0.74803149606299213" bottom="0.74803149606299213" header="0.31496062992125984" footer="0.31496062992125984"/>
  <pageSetup scale="2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B1:AP88"/>
  <sheetViews>
    <sheetView topLeftCell="C1" zoomScale="70" zoomScaleNormal="70" workbookViewId="0">
      <selection activeCell="E2" sqref="E2"/>
    </sheetView>
  </sheetViews>
  <sheetFormatPr defaultRowHeight="16.5"/>
  <cols>
    <col min="3" max="3" width="19.375" bestFit="1" customWidth="1"/>
    <col min="4" max="4" width="11.875" customWidth="1"/>
    <col min="5" max="5" width="10.875" customWidth="1"/>
    <col min="12" max="12" width="12.125" customWidth="1"/>
    <col min="13" max="13" width="29.625" customWidth="1"/>
    <col min="14" max="14" width="4.125" customWidth="1"/>
    <col min="15" max="15" width="11.625" customWidth="1"/>
    <col min="16" max="16" width="5.25" customWidth="1"/>
    <col min="17" max="17" width="9.125" customWidth="1"/>
    <col min="18" max="18" width="12.25" customWidth="1"/>
    <col min="19" max="19" width="5.25" customWidth="1"/>
    <col min="20" max="20" width="7.875" customWidth="1"/>
    <col min="21" max="21" width="33.875" customWidth="1"/>
    <col min="22" max="22" width="32.875" customWidth="1"/>
    <col min="23" max="23" width="16.75" customWidth="1"/>
    <col min="24" max="24" width="5.125" customWidth="1"/>
    <col min="25" max="25" width="5.75" customWidth="1"/>
    <col min="26" max="26" width="25.375" customWidth="1"/>
    <col min="27" max="27" width="4.875" customWidth="1"/>
    <col min="28" max="28" width="12.375" customWidth="1"/>
    <col min="29" max="29" width="5.25" customWidth="1"/>
    <col min="31" max="31" width="10.75" customWidth="1"/>
    <col min="32" max="32" width="5.625" customWidth="1"/>
    <col min="33" max="33" width="11.25" customWidth="1"/>
    <col min="41" max="41" width="10.375" customWidth="1"/>
  </cols>
  <sheetData>
    <row r="1" spans="2:42" ht="30.95" customHeight="1" thickBot="1">
      <c r="B1" s="53"/>
      <c r="C1" s="171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102"/>
      <c r="P1" s="102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5"/>
    </row>
    <row r="2" spans="2:42" ht="44.1" customHeight="1" thickBot="1">
      <c r="B2" s="102"/>
      <c r="C2" s="125" t="s">
        <v>177</v>
      </c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01"/>
      <c r="P2" s="391"/>
      <c r="Q2" s="410" t="s">
        <v>324</v>
      </c>
      <c r="R2" s="411"/>
      <c r="S2" s="409"/>
      <c r="T2" s="409"/>
      <c r="U2" s="409"/>
      <c r="V2" s="409"/>
      <c r="W2" s="392"/>
      <c r="X2" s="393"/>
      <c r="Y2" s="393"/>
      <c r="Z2" s="393"/>
      <c r="AA2" s="394"/>
      <c r="AD2" s="103"/>
      <c r="AE2" s="410" t="s">
        <v>325</v>
      </c>
      <c r="AF2" s="411"/>
      <c r="AG2" s="342"/>
      <c r="AH2" s="171"/>
      <c r="AI2" s="171"/>
      <c r="AJ2" s="171"/>
      <c r="AK2" s="171"/>
      <c r="AL2" s="171"/>
      <c r="AM2" s="171"/>
      <c r="AN2" s="171"/>
      <c r="AO2" s="171"/>
      <c r="AP2" s="339"/>
    </row>
    <row r="3" spans="2:42" ht="33.7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52"/>
      <c r="O3" s="2"/>
      <c r="P3" s="395"/>
      <c r="Q3" s="179"/>
      <c r="R3" s="179"/>
      <c r="S3" s="151"/>
      <c r="T3" s="151"/>
      <c r="U3" s="151"/>
      <c r="V3" s="151"/>
      <c r="W3" s="166"/>
      <c r="X3" s="167"/>
      <c r="Y3" s="167"/>
      <c r="Z3" s="167"/>
      <c r="AA3" s="396"/>
      <c r="AD3" s="106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340"/>
    </row>
    <row r="4" spans="2:42" ht="20.100000000000001" customHeight="1">
      <c r="B4" s="2"/>
      <c r="C4" s="596" t="s">
        <v>303</v>
      </c>
      <c r="D4" s="596"/>
      <c r="E4" s="596"/>
      <c r="F4" s="596"/>
      <c r="G4" s="596"/>
      <c r="H4" s="138"/>
      <c r="I4" s="58"/>
      <c r="J4" s="132"/>
      <c r="K4" s="132"/>
      <c r="L4" s="132"/>
      <c r="M4" s="132"/>
      <c r="N4" s="132"/>
      <c r="O4" s="4"/>
      <c r="P4" s="397"/>
      <c r="Q4" s="711" t="s">
        <v>292</v>
      </c>
      <c r="R4" s="711"/>
      <c r="S4" s="711"/>
      <c r="T4" s="711"/>
      <c r="U4" s="711"/>
      <c r="V4" s="711"/>
      <c r="W4" s="711"/>
      <c r="X4" s="711"/>
      <c r="Y4" s="711"/>
      <c r="Z4" s="711"/>
      <c r="AA4" s="396"/>
      <c r="AD4" s="106"/>
      <c r="AE4" s="5"/>
      <c r="AF4" s="165"/>
      <c r="AG4" s="165"/>
      <c r="AH4" s="696" t="s">
        <v>263</v>
      </c>
      <c r="AI4" s="696"/>
      <c r="AJ4" s="696"/>
      <c r="AK4" s="696"/>
      <c r="AL4" s="696"/>
      <c r="AM4" s="165"/>
      <c r="AN4" s="165"/>
      <c r="AO4" s="165"/>
      <c r="AP4" s="340"/>
    </row>
    <row r="5" spans="2:42" ht="26.45" customHeight="1">
      <c r="B5" s="2"/>
      <c r="C5" s="133"/>
      <c r="D5" s="134"/>
      <c r="E5" s="135"/>
      <c r="F5" s="133"/>
      <c r="G5" s="135"/>
      <c r="H5" s="135"/>
      <c r="I5" s="135"/>
      <c r="J5" s="132"/>
      <c r="K5" s="132"/>
      <c r="L5" s="132"/>
      <c r="M5" s="132"/>
      <c r="N5" s="132"/>
      <c r="O5" s="4"/>
      <c r="P5" s="397"/>
      <c r="Q5" s="711"/>
      <c r="R5" s="711"/>
      <c r="S5" s="711"/>
      <c r="T5" s="711"/>
      <c r="U5" s="711"/>
      <c r="V5" s="711"/>
      <c r="W5" s="711"/>
      <c r="X5" s="711"/>
      <c r="Y5" s="711"/>
      <c r="Z5" s="711"/>
      <c r="AA5" s="107"/>
      <c r="AD5" s="106"/>
      <c r="AE5" s="5"/>
      <c r="AF5" s="165"/>
      <c r="AG5" s="165"/>
      <c r="AH5" s="696"/>
      <c r="AI5" s="696"/>
      <c r="AJ5" s="696"/>
      <c r="AK5" s="696"/>
      <c r="AL5" s="696"/>
      <c r="AM5" s="165"/>
      <c r="AN5" s="165"/>
      <c r="AO5" s="165"/>
      <c r="AP5" s="340"/>
    </row>
    <row r="6" spans="2:42" ht="21.95" customHeight="1">
      <c r="B6" s="2"/>
      <c r="C6" s="161" t="s">
        <v>240</v>
      </c>
      <c r="D6" s="593">
        <v>50000000</v>
      </c>
      <c r="E6" s="593"/>
      <c r="F6" s="455" t="s">
        <v>251</v>
      </c>
      <c r="G6" s="455"/>
      <c r="H6" s="455"/>
      <c r="I6" s="455"/>
      <c r="J6" s="455"/>
      <c r="K6" s="455"/>
      <c r="L6" s="455"/>
      <c r="M6" s="455"/>
      <c r="N6" s="117"/>
      <c r="O6" s="54"/>
      <c r="P6" s="398"/>
      <c r="Q6" s="711"/>
      <c r="R6" s="711"/>
      <c r="S6" s="711"/>
      <c r="T6" s="711"/>
      <c r="U6" s="711"/>
      <c r="V6" s="711"/>
      <c r="W6" s="711"/>
      <c r="X6" s="711"/>
      <c r="Y6" s="711"/>
      <c r="Z6" s="711"/>
      <c r="AA6" s="107"/>
      <c r="AD6" s="106"/>
      <c r="AE6" s="5"/>
      <c r="AF6" s="165"/>
      <c r="AG6" s="165"/>
      <c r="AH6" s="696"/>
      <c r="AI6" s="696"/>
      <c r="AJ6" s="696"/>
      <c r="AK6" s="696"/>
      <c r="AL6" s="696"/>
      <c r="AM6" s="165"/>
      <c r="AN6" s="165"/>
      <c r="AO6" s="165"/>
      <c r="AP6" s="340"/>
    </row>
    <row r="7" spans="2:42" ht="21.95" customHeight="1">
      <c r="B7" s="2"/>
      <c r="C7" s="162" t="s">
        <v>239</v>
      </c>
      <c r="D7" s="594" t="s">
        <v>12</v>
      </c>
      <c r="E7" s="594"/>
      <c r="F7" s="455"/>
      <c r="G7" s="455"/>
      <c r="H7" s="455"/>
      <c r="I7" s="455"/>
      <c r="J7" s="455"/>
      <c r="K7" s="455"/>
      <c r="L7" s="455"/>
      <c r="M7" s="455"/>
      <c r="N7" s="117"/>
      <c r="O7" s="54"/>
      <c r="P7" s="398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07"/>
      <c r="AD7" s="106"/>
      <c r="AE7" s="5"/>
      <c r="AF7" s="165"/>
      <c r="AG7" s="165"/>
      <c r="AH7" s="697" t="s">
        <v>226</v>
      </c>
      <c r="AI7" s="697"/>
      <c r="AJ7" s="697"/>
      <c r="AK7" s="697"/>
      <c r="AL7" s="697"/>
      <c r="AM7" s="287"/>
      <c r="AN7" s="165"/>
      <c r="AO7" s="165"/>
      <c r="AP7" s="340"/>
    </row>
    <row r="8" spans="2:42" ht="21.95" customHeight="1" thickBot="1">
      <c r="B8" s="2"/>
      <c r="C8" s="163" t="s">
        <v>241</v>
      </c>
      <c r="D8" s="595">
        <v>2.46E-2</v>
      </c>
      <c r="E8" s="595"/>
      <c r="F8" s="455"/>
      <c r="G8" s="455"/>
      <c r="H8" s="455"/>
      <c r="I8" s="455"/>
      <c r="J8" s="455"/>
      <c r="K8" s="455"/>
      <c r="L8" s="455"/>
      <c r="M8" s="455"/>
      <c r="N8" s="117"/>
      <c r="O8" s="54"/>
      <c r="P8" s="398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08"/>
      <c r="AD8" s="106"/>
      <c r="AE8" s="5"/>
      <c r="AF8" s="165"/>
      <c r="AG8" s="165"/>
      <c r="AH8" s="697"/>
      <c r="AI8" s="697"/>
      <c r="AJ8" s="697"/>
      <c r="AK8" s="697"/>
      <c r="AL8" s="697"/>
      <c r="AM8" s="287"/>
      <c r="AN8" s="165"/>
      <c r="AO8" s="165"/>
      <c r="AP8" s="340"/>
    </row>
    <row r="9" spans="2:42" ht="21.95" customHeight="1">
      <c r="B9" s="2"/>
      <c r="C9" s="468" t="s">
        <v>249</v>
      </c>
      <c r="D9" s="468"/>
      <c r="E9" s="468"/>
      <c r="F9" s="468"/>
      <c r="G9" s="468"/>
      <c r="H9" s="468"/>
      <c r="I9" s="468"/>
      <c r="J9" s="468"/>
      <c r="K9" s="468"/>
      <c r="L9" s="468"/>
      <c r="M9" s="468"/>
      <c r="N9" s="51"/>
      <c r="O9" s="54"/>
      <c r="P9" s="398"/>
      <c r="Q9" s="663" t="s">
        <v>252</v>
      </c>
      <c r="R9" s="664"/>
      <c r="S9" s="669">
        <f>Z53</f>
        <v>1353000</v>
      </c>
      <c r="T9" s="669"/>
      <c r="U9" s="670"/>
      <c r="V9" s="169"/>
      <c r="W9" s="5"/>
      <c r="X9" s="294"/>
      <c r="Y9" s="13" t="s">
        <v>0</v>
      </c>
      <c r="Z9" s="13"/>
      <c r="AA9" s="110"/>
      <c r="AD9" s="106"/>
      <c r="AE9" s="5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340"/>
    </row>
    <row r="10" spans="2:42" ht="21.95" customHeight="1" thickBot="1">
      <c r="B10" s="2"/>
      <c r="C10" s="57"/>
      <c r="D10" s="160"/>
      <c r="E10" s="160"/>
      <c r="F10" s="160"/>
      <c r="G10" s="160"/>
      <c r="H10" s="160"/>
      <c r="I10" s="124"/>
      <c r="J10" s="124"/>
      <c r="K10" s="124"/>
      <c r="L10" s="124"/>
      <c r="M10" s="124"/>
      <c r="N10" s="137"/>
      <c r="O10" s="54"/>
      <c r="P10" s="398"/>
      <c r="Q10" s="665"/>
      <c r="R10" s="666"/>
      <c r="S10" s="671"/>
      <c r="T10" s="671"/>
      <c r="U10" s="672"/>
      <c r="V10" s="169"/>
      <c r="W10" s="5"/>
      <c r="X10" s="294"/>
      <c r="Y10" s="13"/>
      <c r="Z10" s="13"/>
      <c r="AA10" s="109"/>
      <c r="AD10" s="106"/>
      <c r="AE10" s="5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340"/>
    </row>
    <row r="11" spans="2:42" ht="21.95" customHeight="1" thickBot="1">
      <c r="B11" s="2"/>
      <c r="C11" s="597" t="s">
        <v>295</v>
      </c>
      <c r="D11" s="598"/>
      <c r="E11" s="613">
        <v>1230000</v>
      </c>
      <c r="F11" s="613"/>
      <c r="G11" s="614"/>
      <c r="H11" s="164"/>
      <c r="I11" s="139"/>
      <c r="J11" s="139"/>
      <c r="K11" s="139"/>
      <c r="L11" s="139"/>
      <c r="M11" s="139"/>
      <c r="N11" s="137"/>
      <c r="O11" s="54"/>
      <c r="P11" s="398"/>
      <c r="Q11" s="667"/>
      <c r="R11" s="668"/>
      <c r="S11" s="673"/>
      <c r="T11" s="673"/>
      <c r="U11" s="674"/>
      <c r="V11" s="169"/>
      <c r="W11" s="5"/>
      <c r="X11" s="294"/>
      <c r="Y11" s="13"/>
      <c r="Z11" s="13"/>
      <c r="AA11" s="109"/>
      <c r="AD11" s="106"/>
      <c r="AE11" s="213"/>
      <c r="AF11" s="214"/>
      <c r="AG11" s="214"/>
      <c r="AH11" s="214"/>
      <c r="AI11" s="214"/>
      <c r="AJ11" s="214"/>
      <c r="AK11" s="214"/>
      <c r="AL11" s="60"/>
      <c r="AM11" s="60"/>
      <c r="AN11" s="60"/>
      <c r="AO11" s="60"/>
      <c r="AP11" s="340"/>
    </row>
    <row r="12" spans="2:42" ht="21.95" customHeight="1" thickBot="1">
      <c r="B12" s="2"/>
      <c r="C12" s="599"/>
      <c r="D12" s="600"/>
      <c r="E12" s="615"/>
      <c r="F12" s="615"/>
      <c r="G12" s="616"/>
      <c r="H12" s="164"/>
      <c r="I12" s="55"/>
      <c r="J12" s="55"/>
      <c r="K12" s="55"/>
      <c r="L12" s="55"/>
      <c r="M12" s="55"/>
      <c r="N12" s="139"/>
      <c r="O12" s="54"/>
      <c r="P12" s="398"/>
      <c r="Q12" s="127"/>
      <c r="R12" s="127"/>
      <c r="S12" s="212"/>
      <c r="T12" s="212"/>
      <c r="U12" s="212"/>
      <c r="V12" s="169"/>
      <c r="W12" s="5"/>
      <c r="X12" s="294"/>
      <c r="Y12" s="13"/>
      <c r="Z12" s="13"/>
      <c r="AA12" s="109"/>
      <c r="AD12" s="106"/>
      <c r="AE12" s="705" t="s">
        <v>264</v>
      </c>
      <c r="AF12" s="705"/>
      <c r="AG12" s="297" t="s">
        <v>259</v>
      </c>
      <c r="AH12" s="297" t="s">
        <v>260</v>
      </c>
      <c r="AI12" s="215"/>
      <c r="AJ12" s="215"/>
      <c r="AK12" s="215"/>
      <c r="AL12" s="215"/>
      <c r="AM12" s="62"/>
      <c r="AN12" s="62"/>
      <c r="AO12" s="5"/>
      <c r="AP12" s="340"/>
    </row>
    <row r="13" spans="2:42" ht="21.95" customHeight="1" thickBot="1">
      <c r="B13" s="2"/>
      <c r="C13" s="129"/>
      <c r="D13" s="129"/>
      <c r="E13" s="130"/>
      <c r="F13" s="130"/>
      <c r="G13" s="130"/>
      <c r="H13" s="164"/>
      <c r="I13" s="174"/>
      <c r="J13" s="174"/>
      <c r="K13" s="174"/>
      <c r="L13" s="174"/>
      <c r="M13" s="174"/>
      <c r="N13" s="55"/>
      <c r="O13" s="54"/>
      <c r="P13" s="398"/>
      <c r="Q13" s="168"/>
      <c r="R13" s="168"/>
      <c r="S13" s="168"/>
      <c r="T13" s="168"/>
      <c r="U13" s="168"/>
      <c r="V13" s="168"/>
      <c r="W13" s="294"/>
      <c r="X13" s="13"/>
      <c r="Y13" s="13"/>
      <c r="Z13" s="13"/>
      <c r="AA13" s="109"/>
      <c r="AD13" s="106"/>
      <c r="AE13" s="705" t="s">
        <v>265</v>
      </c>
      <c r="AF13" s="705"/>
      <c r="AG13" s="215" t="s">
        <v>261</v>
      </c>
      <c r="AH13" s="215"/>
      <c r="AI13" s="215"/>
      <c r="AJ13" s="215"/>
      <c r="AK13" s="215"/>
      <c r="AL13" s="215"/>
      <c r="AM13" s="62"/>
      <c r="AN13" s="62"/>
      <c r="AO13" s="5"/>
      <c r="AP13" s="340"/>
    </row>
    <row r="14" spans="2:42" ht="21.95" customHeight="1" thickBot="1">
      <c r="B14" s="2"/>
      <c r="C14" s="129"/>
      <c r="D14" s="129"/>
      <c r="E14" s="130"/>
      <c r="F14" s="130"/>
      <c r="G14" s="130"/>
      <c r="H14" s="130"/>
      <c r="I14" s="55"/>
      <c r="J14" s="55"/>
      <c r="K14" s="55"/>
      <c r="L14" s="55"/>
      <c r="M14" s="55"/>
      <c r="N14" s="55"/>
      <c r="O14" s="54"/>
      <c r="P14" s="398"/>
      <c r="Q14" s="564" t="s">
        <v>3</v>
      </c>
      <c r="R14" s="565"/>
      <c r="S14" s="293" t="s">
        <v>4</v>
      </c>
      <c r="T14" s="565" t="s">
        <v>5</v>
      </c>
      <c r="U14" s="565"/>
      <c r="V14" s="293" t="s">
        <v>6</v>
      </c>
      <c r="W14" s="293" t="s">
        <v>7</v>
      </c>
      <c r="X14" s="266" t="s">
        <v>8</v>
      </c>
      <c r="Y14" s="293" t="s">
        <v>9</v>
      </c>
      <c r="Z14" s="293" t="s">
        <v>10</v>
      </c>
      <c r="AA14" s="109"/>
      <c r="AD14" s="106"/>
      <c r="AE14" s="706" t="s">
        <v>266</v>
      </c>
      <c r="AF14" s="706"/>
      <c r="AG14" s="215" t="s">
        <v>262</v>
      </c>
      <c r="AH14" s="215"/>
      <c r="AI14" s="297"/>
      <c r="AJ14" s="297"/>
      <c r="AK14" s="297"/>
      <c r="AL14" s="297"/>
      <c r="AM14" s="291"/>
      <c r="AN14" s="291"/>
      <c r="AO14" s="5"/>
      <c r="AP14" s="340"/>
    </row>
    <row r="15" spans="2:42" ht="21.95" customHeight="1" thickBot="1">
      <c r="B15" s="2"/>
      <c r="C15" s="617" t="s">
        <v>170</v>
      </c>
      <c r="D15" s="617"/>
      <c r="E15" s="8"/>
      <c r="F15" s="8"/>
      <c r="G15" s="8"/>
      <c r="H15" s="8"/>
      <c r="I15" s="8"/>
      <c r="J15" s="8"/>
      <c r="K15" s="8"/>
      <c r="L15" s="618" t="s">
        <v>169</v>
      </c>
      <c r="M15" s="618"/>
      <c r="N15" s="8"/>
      <c r="O15" s="54"/>
      <c r="P15" s="398"/>
      <c r="Q15" s="691" t="s">
        <v>24</v>
      </c>
      <c r="R15" s="261" t="s">
        <v>25</v>
      </c>
      <c r="S15" s="262" t="s">
        <v>16</v>
      </c>
      <c r="T15" s="707" t="s">
        <v>270</v>
      </c>
      <c r="U15" s="708"/>
      <c r="V15" s="295" t="s">
        <v>181</v>
      </c>
      <c r="W15" s="267">
        <v>1230000</v>
      </c>
      <c r="X15" s="263">
        <v>1</v>
      </c>
      <c r="Y15" s="264" t="s">
        <v>182</v>
      </c>
      <c r="Z15" s="265">
        <f>W15*X15</f>
        <v>1230000</v>
      </c>
      <c r="AA15" s="109"/>
      <c r="AD15" s="106"/>
      <c r="AE15" s="5"/>
      <c r="AF15" s="154"/>
      <c r="AG15" s="154"/>
      <c r="AH15" s="74"/>
      <c r="AI15" s="288"/>
      <c r="AJ15" s="288"/>
      <c r="AK15" s="288"/>
      <c r="AL15" s="288"/>
      <c r="AM15" s="288"/>
      <c r="AN15" s="288"/>
      <c r="AO15" s="288"/>
      <c r="AP15" s="340"/>
    </row>
    <row r="16" spans="2:42" ht="21.95" customHeight="1" thickBot="1">
      <c r="B16" s="2"/>
      <c r="C16" s="639" t="s">
        <v>19</v>
      </c>
      <c r="D16" s="640"/>
      <c r="E16" s="619" t="s">
        <v>12</v>
      </c>
      <c r="F16" s="619"/>
      <c r="G16" s="620"/>
      <c r="H16" s="621" t="s">
        <v>296</v>
      </c>
      <c r="I16" s="619"/>
      <c r="J16" s="620"/>
      <c r="K16" s="621" t="s">
        <v>14</v>
      </c>
      <c r="L16" s="619"/>
      <c r="M16" s="622"/>
      <c r="N16" s="6"/>
      <c r="O16" s="54"/>
      <c r="P16" s="398"/>
      <c r="Q16" s="692"/>
      <c r="R16" s="691" t="s">
        <v>30</v>
      </c>
      <c r="S16" s="258" t="s">
        <v>26</v>
      </c>
      <c r="T16" s="709" t="s">
        <v>183</v>
      </c>
      <c r="U16" s="709"/>
      <c r="V16" s="259" t="s">
        <v>184</v>
      </c>
      <c r="W16" s="252">
        <v>0</v>
      </c>
      <c r="X16" s="253">
        <v>0</v>
      </c>
      <c r="Y16" s="251" t="s">
        <v>29</v>
      </c>
      <c r="Z16" s="260">
        <f>W16*X16</f>
        <v>0</v>
      </c>
      <c r="AA16" s="109"/>
      <c r="AD16" s="106"/>
      <c r="AE16" s="5"/>
      <c r="AF16" s="154"/>
      <c r="AG16" s="154"/>
      <c r="AH16" s="74"/>
      <c r="AI16" s="288"/>
      <c r="AJ16" s="288"/>
      <c r="AK16" s="288"/>
      <c r="AL16" s="288"/>
      <c r="AM16" s="288"/>
      <c r="AN16" s="288"/>
      <c r="AO16" s="288"/>
      <c r="AP16" s="340"/>
    </row>
    <row r="17" spans="2:42" ht="21.95" customHeight="1">
      <c r="B17" s="2"/>
      <c r="C17" s="641">
        <v>50000000</v>
      </c>
      <c r="D17" s="642"/>
      <c r="E17" s="643">
        <v>2.46</v>
      </c>
      <c r="F17" s="644"/>
      <c r="G17" s="644"/>
      <c r="H17" s="644">
        <v>2.2400000000000002</v>
      </c>
      <c r="I17" s="644"/>
      <c r="J17" s="644"/>
      <c r="K17" s="644">
        <v>2.02</v>
      </c>
      <c r="L17" s="644"/>
      <c r="M17" s="645"/>
      <c r="N17" s="140"/>
      <c r="O17" s="2"/>
      <c r="P17" s="395"/>
      <c r="Q17" s="692"/>
      <c r="R17" s="692"/>
      <c r="S17" s="234" t="s">
        <v>31</v>
      </c>
      <c r="T17" s="710" t="s">
        <v>185</v>
      </c>
      <c r="U17" s="710"/>
      <c r="V17" s="237" t="s">
        <v>184</v>
      </c>
      <c r="W17" s="238">
        <v>0</v>
      </c>
      <c r="X17" s="239">
        <v>0</v>
      </c>
      <c r="Y17" s="235" t="s">
        <v>29</v>
      </c>
      <c r="Z17" s="240">
        <f t="shared" ref="Z17:Z30" si="0">W17*X17</f>
        <v>0</v>
      </c>
      <c r="AA17" s="109"/>
      <c r="AD17" s="106"/>
      <c r="AE17" s="5"/>
      <c r="AF17" s="154"/>
      <c r="AG17" s="154"/>
      <c r="AH17" s="74"/>
      <c r="AI17" s="552"/>
      <c r="AJ17" s="552"/>
      <c r="AK17" s="552"/>
      <c r="AL17" s="552"/>
      <c r="AM17" s="552"/>
      <c r="AN17" s="552"/>
      <c r="AO17" s="552"/>
      <c r="AP17" s="340"/>
    </row>
    <row r="18" spans="2:42" ht="21.95" customHeight="1">
      <c r="B18" s="2"/>
      <c r="C18" s="604">
        <v>100000000</v>
      </c>
      <c r="D18" s="646"/>
      <c r="E18" s="647">
        <v>2.3199999999999998</v>
      </c>
      <c r="F18" s="648"/>
      <c r="G18" s="648"/>
      <c r="H18" s="648">
        <v>2.11</v>
      </c>
      <c r="I18" s="648"/>
      <c r="J18" s="648"/>
      <c r="K18" s="648">
        <v>1.9</v>
      </c>
      <c r="L18" s="648"/>
      <c r="M18" s="649"/>
      <c r="N18" s="140"/>
      <c r="O18" s="2"/>
      <c r="P18" s="395"/>
      <c r="Q18" s="692"/>
      <c r="R18" s="692"/>
      <c r="S18" s="236" t="s">
        <v>33</v>
      </c>
      <c r="T18" s="710" t="s">
        <v>186</v>
      </c>
      <c r="U18" s="710"/>
      <c r="V18" s="237" t="s">
        <v>184</v>
      </c>
      <c r="W18" s="238">
        <v>0</v>
      </c>
      <c r="X18" s="239">
        <v>0</v>
      </c>
      <c r="Y18" s="235" t="s">
        <v>29</v>
      </c>
      <c r="Z18" s="240">
        <f t="shared" si="0"/>
        <v>0</v>
      </c>
      <c r="AA18" s="109"/>
      <c r="AD18" s="106"/>
      <c r="AE18" s="5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340"/>
    </row>
    <row r="19" spans="2:42" ht="21.95" customHeight="1">
      <c r="B19" s="2"/>
      <c r="C19" s="604">
        <v>200000000</v>
      </c>
      <c r="D19" s="646"/>
      <c r="E19" s="647">
        <v>1.85</v>
      </c>
      <c r="F19" s="648"/>
      <c r="G19" s="648"/>
      <c r="H19" s="648">
        <v>1.68</v>
      </c>
      <c r="I19" s="648"/>
      <c r="J19" s="648"/>
      <c r="K19" s="648">
        <v>1.51</v>
      </c>
      <c r="L19" s="648"/>
      <c r="M19" s="649"/>
      <c r="N19" s="140"/>
      <c r="O19" s="2"/>
      <c r="P19" s="395"/>
      <c r="Q19" s="692"/>
      <c r="R19" s="692"/>
      <c r="S19" s="234" t="s">
        <v>35</v>
      </c>
      <c r="T19" s="563" t="s">
        <v>187</v>
      </c>
      <c r="U19" s="563"/>
      <c r="V19" s="237" t="s">
        <v>184</v>
      </c>
      <c r="W19" s="238">
        <v>0</v>
      </c>
      <c r="X19" s="239">
        <v>0</v>
      </c>
      <c r="Y19" s="235" t="s">
        <v>29</v>
      </c>
      <c r="Z19" s="240">
        <f t="shared" si="0"/>
        <v>0</v>
      </c>
      <c r="AA19" s="109"/>
      <c r="AD19" s="106"/>
      <c r="AE19" s="5"/>
      <c r="AF19" s="698" t="s">
        <v>267</v>
      </c>
      <c r="AG19" s="698"/>
      <c r="AH19" s="698"/>
      <c r="AI19" s="698"/>
      <c r="AJ19" s="698"/>
      <c r="AK19" s="698"/>
      <c r="AL19" s="698"/>
      <c r="AM19" s="698"/>
      <c r="AN19" s="698"/>
      <c r="AO19" s="292"/>
      <c r="AP19" s="340"/>
    </row>
    <row r="20" spans="2:42" ht="21.95" customHeight="1">
      <c r="B20" s="2"/>
      <c r="C20" s="604">
        <v>300000000</v>
      </c>
      <c r="D20" s="605"/>
      <c r="E20" s="606">
        <v>1.7</v>
      </c>
      <c r="F20" s="607"/>
      <c r="G20" s="608"/>
      <c r="H20" s="609">
        <v>1.54</v>
      </c>
      <c r="I20" s="607"/>
      <c r="J20" s="608"/>
      <c r="K20" s="609">
        <v>1.39</v>
      </c>
      <c r="L20" s="607"/>
      <c r="M20" s="610"/>
      <c r="N20" s="140"/>
      <c r="O20" s="2"/>
      <c r="P20" s="395"/>
      <c r="Q20" s="692"/>
      <c r="R20" s="692"/>
      <c r="S20" s="236" t="s">
        <v>37</v>
      </c>
      <c r="T20" s="563" t="s">
        <v>188</v>
      </c>
      <c r="U20" s="563"/>
      <c r="V20" s="237" t="s">
        <v>184</v>
      </c>
      <c r="W20" s="238">
        <v>0</v>
      </c>
      <c r="X20" s="239">
        <v>0</v>
      </c>
      <c r="Y20" s="235" t="s">
        <v>29</v>
      </c>
      <c r="Z20" s="240">
        <f t="shared" si="0"/>
        <v>0</v>
      </c>
      <c r="AA20" s="109"/>
      <c r="AD20" s="106"/>
      <c r="AE20" s="5"/>
      <c r="AF20" s="69"/>
      <c r="AG20" s="69"/>
      <c r="AH20" s="291"/>
      <c r="AI20" s="75"/>
      <c r="AJ20" s="62"/>
      <c r="AK20" s="62"/>
      <c r="AL20" s="62"/>
      <c r="AM20" s="63"/>
      <c r="AN20" s="64"/>
      <c r="AO20" s="292"/>
      <c r="AP20" s="340"/>
    </row>
    <row r="21" spans="2:42" ht="21.95" customHeight="1">
      <c r="B21" s="2"/>
      <c r="C21" s="576">
        <v>500000000</v>
      </c>
      <c r="D21" s="577"/>
      <c r="E21" s="578">
        <v>1.57</v>
      </c>
      <c r="F21" s="579"/>
      <c r="G21" s="580"/>
      <c r="H21" s="632">
        <v>1.43</v>
      </c>
      <c r="I21" s="579"/>
      <c r="J21" s="580"/>
      <c r="K21" s="632">
        <v>1.29</v>
      </c>
      <c r="L21" s="579"/>
      <c r="M21" s="633"/>
      <c r="N21" s="140"/>
      <c r="O21" s="2"/>
      <c r="P21" s="395"/>
      <c r="Q21" s="692"/>
      <c r="R21" s="692"/>
      <c r="S21" s="234" t="s">
        <v>41</v>
      </c>
      <c r="T21" s="241" t="s">
        <v>189</v>
      </c>
      <c r="U21" s="241"/>
      <c r="V21" s="237" t="s">
        <v>184</v>
      </c>
      <c r="W21" s="238">
        <v>0</v>
      </c>
      <c r="X21" s="239">
        <v>0</v>
      </c>
      <c r="Y21" s="235" t="s">
        <v>29</v>
      </c>
      <c r="Z21" s="240">
        <f t="shared" si="0"/>
        <v>0</v>
      </c>
      <c r="AA21" s="109"/>
      <c r="AD21" s="106"/>
      <c r="AE21" s="5"/>
      <c r="AF21" s="69"/>
      <c r="AG21" s="69"/>
      <c r="AH21" s="158"/>
      <c r="AI21" s="158"/>
      <c r="AJ21" s="158"/>
      <c r="AK21" s="158"/>
      <c r="AL21" s="158"/>
      <c r="AM21" s="158"/>
      <c r="AN21" s="158"/>
      <c r="AO21" s="158"/>
      <c r="AP21" s="340"/>
    </row>
    <row r="22" spans="2:42" ht="21.95" customHeight="1">
      <c r="B22" s="2"/>
      <c r="C22" s="623">
        <v>1000000000</v>
      </c>
      <c r="D22" s="624"/>
      <c r="E22" s="611">
        <v>1.35</v>
      </c>
      <c r="F22" s="602"/>
      <c r="G22" s="612"/>
      <c r="H22" s="601">
        <v>1.23</v>
      </c>
      <c r="I22" s="602"/>
      <c r="J22" s="612"/>
      <c r="K22" s="601">
        <v>1.1100000000000001</v>
      </c>
      <c r="L22" s="602"/>
      <c r="M22" s="603"/>
      <c r="N22" s="140"/>
      <c r="O22" s="2"/>
      <c r="P22" s="395"/>
      <c r="Q22" s="692"/>
      <c r="R22" s="692"/>
      <c r="S22" s="236" t="s">
        <v>45</v>
      </c>
      <c r="T22" s="241" t="s">
        <v>190</v>
      </c>
      <c r="U22" s="241"/>
      <c r="V22" s="237" t="s">
        <v>184</v>
      </c>
      <c r="W22" s="238">
        <v>0</v>
      </c>
      <c r="X22" s="239">
        <v>0</v>
      </c>
      <c r="Y22" s="235" t="s">
        <v>29</v>
      </c>
      <c r="Z22" s="240">
        <f t="shared" si="0"/>
        <v>0</v>
      </c>
      <c r="AA22" s="109"/>
      <c r="AD22" s="106"/>
      <c r="AE22" s="5"/>
      <c r="AF22" s="69"/>
      <c r="AG22" s="69"/>
      <c r="AH22" s="158"/>
      <c r="AI22" s="158"/>
      <c r="AJ22" s="158"/>
      <c r="AK22" s="158"/>
      <c r="AL22" s="158"/>
      <c r="AM22" s="158"/>
      <c r="AN22" s="158"/>
      <c r="AO22" s="158"/>
      <c r="AP22" s="340"/>
    </row>
    <row r="23" spans="2:42" ht="21.95" customHeight="1">
      <c r="B23" s="2"/>
      <c r="C23" s="604">
        <v>2000000000</v>
      </c>
      <c r="D23" s="605"/>
      <c r="E23" s="606">
        <v>1.24</v>
      </c>
      <c r="F23" s="607"/>
      <c r="G23" s="608"/>
      <c r="H23" s="609">
        <v>1.1299999999999999</v>
      </c>
      <c r="I23" s="607"/>
      <c r="J23" s="608"/>
      <c r="K23" s="609">
        <v>1.02</v>
      </c>
      <c r="L23" s="607"/>
      <c r="M23" s="610"/>
      <c r="N23" s="140"/>
      <c r="O23" s="2"/>
      <c r="P23" s="395"/>
      <c r="Q23" s="692"/>
      <c r="R23" s="692"/>
      <c r="S23" s="234" t="s">
        <v>48</v>
      </c>
      <c r="T23" s="241" t="s">
        <v>191</v>
      </c>
      <c r="U23" s="241"/>
      <c r="V23" s="237" t="s">
        <v>184</v>
      </c>
      <c r="W23" s="238">
        <v>0</v>
      </c>
      <c r="X23" s="239">
        <v>0</v>
      </c>
      <c r="Y23" s="235" t="s">
        <v>29</v>
      </c>
      <c r="Z23" s="240">
        <f t="shared" si="0"/>
        <v>0</v>
      </c>
      <c r="AA23" s="109"/>
      <c r="AD23" s="106"/>
      <c r="AE23" s="5"/>
      <c r="AF23" s="69"/>
      <c r="AG23" s="69"/>
      <c r="AH23" s="289"/>
      <c r="AI23" s="289"/>
      <c r="AJ23" s="289"/>
      <c r="AK23" s="289"/>
      <c r="AL23" s="289"/>
      <c r="AM23" s="289"/>
      <c r="AN23" s="289"/>
      <c r="AO23" s="289"/>
      <c r="AP23" s="340"/>
    </row>
    <row r="24" spans="2:42" ht="21.95" customHeight="1">
      <c r="B24" s="2"/>
      <c r="C24" s="604">
        <v>3000000000</v>
      </c>
      <c r="D24" s="605"/>
      <c r="E24" s="606">
        <v>1.2</v>
      </c>
      <c r="F24" s="607"/>
      <c r="G24" s="608"/>
      <c r="H24" s="609">
        <v>1.0900000000000001</v>
      </c>
      <c r="I24" s="607"/>
      <c r="J24" s="608"/>
      <c r="K24" s="609">
        <v>0.98</v>
      </c>
      <c r="L24" s="607"/>
      <c r="M24" s="610"/>
      <c r="N24" s="140"/>
      <c r="O24" s="2"/>
      <c r="P24" s="395"/>
      <c r="Q24" s="692"/>
      <c r="R24" s="692"/>
      <c r="S24" s="236" t="s">
        <v>51</v>
      </c>
      <c r="T24" s="241" t="s">
        <v>192</v>
      </c>
      <c r="U24" s="241"/>
      <c r="V24" s="237" t="s">
        <v>184</v>
      </c>
      <c r="W24" s="238">
        <v>0</v>
      </c>
      <c r="X24" s="239">
        <v>0</v>
      </c>
      <c r="Y24" s="235" t="s">
        <v>29</v>
      </c>
      <c r="Z24" s="240">
        <f t="shared" si="0"/>
        <v>0</v>
      </c>
      <c r="AA24" s="109"/>
      <c r="AD24" s="106"/>
      <c r="AE24" s="5"/>
      <c r="AF24" s="69"/>
      <c r="AG24" s="699">
        <f>S9</f>
        <v>1353000</v>
      </c>
      <c r="AH24" s="699"/>
      <c r="AI24" s="699"/>
      <c r="AJ24" s="699"/>
      <c r="AK24" s="699"/>
      <c r="AL24" s="699"/>
      <c r="AM24" s="699"/>
      <c r="AN24" s="68"/>
      <c r="AO24" s="292"/>
      <c r="AP24" s="340"/>
    </row>
    <row r="25" spans="2:42" ht="21.95" customHeight="1">
      <c r="B25" s="2"/>
      <c r="C25" s="604">
        <v>5000000000</v>
      </c>
      <c r="D25" s="605"/>
      <c r="E25" s="606">
        <v>1.18</v>
      </c>
      <c r="F25" s="607"/>
      <c r="G25" s="608"/>
      <c r="H25" s="609">
        <v>1.07</v>
      </c>
      <c r="I25" s="607"/>
      <c r="J25" s="608"/>
      <c r="K25" s="609">
        <v>0.96</v>
      </c>
      <c r="L25" s="607"/>
      <c r="M25" s="610"/>
      <c r="N25" s="140"/>
      <c r="O25" s="2"/>
      <c r="P25" s="395"/>
      <c r="Q25" s="692"/>
      <c r="R25" s="692"/>
      <c r="S25" s="234" t="s">
        <v>55</v>
      </c>
      <c r="T25" s="241" t="s">
        <v>193</v>
      </c>
      <c r="U25" s="241"/>
      <c r="V25" s="237" t="s">
        <v>184</v>
      </c>
      <c r="W25" s="238">
        <v>0</v>
      </c>
      <c r="X25" s="239">
        <v>0</v>
      </c>
      <c r="Y25" s="235" t="s">
        <v>29</v>
      </c>
      <c r="Z25" s="240">
        <f t="shared" si="0"/>
        <v>0</v>
      </c>
      <c r="AA25" s="109"/>
      <c r="AD25" s="106"/>
      <c r="AE25" s="5"/>
      <c r="AF25" s="69"/>
      <c r="AG25" s="699"/>
      <c r="AH25" s="699"/>
      <c r="AI25" s="699"/>
      <c r="AJ25" s="699"/>
      <c r="AK25" s="699"/>
      <c r="AL25" s="699"/>
      <c r="AM25" s="699"/>
      <c r="AN25" s="78"/>
      <c r="AO25" s="79"/>
      <c r="AP25" s="340"/>
    </row>
    <row r="26" spans="2:42" ht="21.95" customHeight="1">
      <c r="B26" s="2"/>
      <c r="C26" s="576">
        <v>10000000000</v>
      </c>
      <c r="D26" s="577"/>
      <c r="E26" s="578">
        <v>1.1399999999999999</v>
      </c>
      <c r="F26" s="579"/>
      <c r="G26" s="580"/>
      <c r="H26" s="632">
        <v>1.04</v>
      </c>
      <c r="I26" s="579"/>
      <c r="J26" s="580"/>
      <c r="K26" s="632">
        <v>0.94</v>
      </c>
      <c r="L26" s="579"/>
      <c r="M26" s="633"/>
      <c r="N26" s="140"/>
      <c r="O26" s="2"/>
      <c r="P26" s="395"/>
      <c r="Q26" s="692"/>
      <c r="R26" s="692"/>
      <c r="S26" s="236" t="s">
        <v>58</v>
      </c>
      <c r="T26" s="241" t="s">
        <v>194</v>
      </c>
      <c r="U26" s="241"/>
      <c r="V26" s="237" t="s">
        <v>184</v>
      </c>
      <c r="W26" s="238">
        <v>0</v>
      </c>
      <c r="X26" s="239">
        <v>0</v>
      </c>
      <c r="Y26" s="235" t="s">
        <v>29</v>
      </c>
      <c r="Z26" s="240">
        <f t="shared" si="0"/>
        <v>0</v>
      </c>
      <c r="AA26" s="109"/>
      <c r="AD26" s="106"/>
      <c r="AE26" s="5"/>
      <c r="AF26" s="69"/>
      <c r="AG26" s="69"/>
      <c r="AH26" s="155"/>
      <c r="AI26" s="155"/>
      <c r="AJ26" s="155"/>
      <c r="AK26" s="155"/>
      <c r="AL26" s="155"/>
      <c r="AM26" s="155"/>
      <c r="AN26" s="155"/>
      <c r="AO26" s="65"/>
      <c r="AP26" s="340"/>
    </row>
    <row r="27" spans="2:42" ht="21.95" customHeight="1">
      <c r="B27" s="2"/>
      <c r="C27" s="623">
        <v>20000000000</v>
      </c>
      <c r="D27" s="624"/>
      <c r="E27" s="611">
        <v>1.1100000000000001</v>
      </c>
      <c r="F27" s="602"/>
      <c r="G27" s="612"/>
      <c r="H27" s="601">
        <v>1.01</v>
      </c>
      <c r="I27" s="602"/>
      <c r="J27" s="612"/>
      <c r="K27" s="601">
        <v>0.91</v>
      </c>
      <c r="L27" s="602"/>
      <c r="M27" s="603"/>
      <c r="N27" s="140"/>
      <c r="O27" s="2"/>
      <c r="P27" s="395"/>
      <c r="Q27" s="692"/>
      <c r="R27" s="692"/>
      <c r="S27" s="234" t="s">
        <v>60</v>
      </c>
      <c r="T27" s="241" t="s">
        <v>195</v>
      </c>
      <c r="U27" s="241"/>
      <c r="V27" s="237" t="s">
        <v>184</v>
      </c>
      <c r="W27" s="238">
        <v>0</v>
      </c>
      <c r="X27" s="239">
        <v>0</v>
      </c>
      <c r="Y27" s="235" t="s">
        <v>29</v>
      </c>
      <c r="Z27" s="240">
        <f t="shared" si="0"/>
        <v>0</v>
      </c>
      <c r="AA27" s="109"/>
      <c r="AD27" s="106"/>
      <c r="AE27" s="5"/>
      <c r="AF27" s="69"/>
      <c r="AG27" s="69"/>
      <c r="AH27" s="69"/>
      <c r="AI27" s="290"/>
      <c r="AJ27" s="290"/>
      <c r="AK27" s="290"/>
      <c r="AL27" s="290"/>
      <c r="AM27" s="290"/>
      <c r="AN27" s="155"/>
      <c r="AO27" s="155"/>
      <c r="AP27" s="340"/>
    </row>
    <row r="28" spans="2:42" ht="21.95" customHeight="1">
      <c r="B28" s="2"/>
      <c r="C28" s="604">
        <v>30000000000</v>
      </c>
      <c r="D28" s="605"/>
      <c r="E28" s="606">
        <v>1.1000000000000001</v>
      </c>
      <c r="F28" s="607"/>
      <c r="G28" s="608"/>
      <c r="H28" s="609">
        <v>1</v>
      </c>
      <c r="I28" s="607"/>
      <c r="J28" s="608"/>
      <c r="K28" s="609">
        <v>0.9</v>
      </c>
      <c r="L28" s="607"/>
      <c r="M28" s="610"/>
      <c r="N28" s="140"/>
      <c r="O28" s="2"/>
      <c r="P28" s="395"/>
      <c r="Q28" s="692"/>
      <c r="R28" s="692"/>
      <c r="S28" s="236" t="s">
        <v>62</v>
      </c>
      <c r="T28" s="241" t="s">
        <v>196</v>
      </c>
      <c r="U28" s="241"/>
      <c r="V28" s="237" t="s">
        <v>184</v>
      </c>
      <c r="W28" s="238">
        <v>0</v>
      </c>
      <c r="X28" s="239">
        <v>0</v>
      </c>
      <c r="Y28" s="235" t="s">
        <v>29</v>
      </c>
      <c r="Z28" s="240">
        <f t="shared" si="0"/>
        <v>0</v>
      </c>
      <c r="AA28" s="109"/>
      <c r="AD28" s="106"/>
      <c r="AE28" s="5"/>
      <c r="AF28" s="69"/>
      <c r="AG28" s="69"/>
      <c r="AH28" s="69"/>
      <c r="AI28" s="290"/>
      <c r="AJ28" s="290"/>
      <c r="AK28" s="290"/>
      <c r="AL28" s="290"/>
      <c r="AM28" s="290"/>
      <c r="AN28" s="155"/>
      <c r="AO28" s="155"/>
      <c r="AP28" s="340"/>
    </row>
    <row r="29" spans="2:42" ht="21.95" customHeight="1">
      <c r="B29" s="2"/>
      <c r="C29" s="604">
        <v>50000000000</v>
      </c>
      <c r="D29" s="605"/>
      <c r="E29" s="606">
        <v>1.08</v>
      </c>
      <c r="F29" s="607"/>
      <c r="G29" s="608"/>
      <c r="H29" s="609">
        <v>0.98</v>
      </c>
      <c r="I29" s="607"/>
      <c r="J29" s="608"/>
      <c r="K29" s="609">
        <v>0.88</v>
      </c>
      <c r="L29" s="607"/>
      <c r="M29" s="610"/>
      <c r="N29" s="140"/>
      <c r="O29" s="2"/>
      <c r="P29" s="395"/>
      <c r="Q29" s="692"/>
      <c r="R29" s="692"/>
      <c r="S29" s="234" t="s">
        <v>64</v>
      </c>
      <c r="T29" s="563" t="s">
        <v>197</v>
      </c>
      <c r="U29" s="563"/>
      <c r="V29" s="237" t="s">
        <v>184</v>
      </c>
      <c r="W29" s="238">
        <v>0</v>
      </c>
      <c r="X29" s="239">
        <v>0</v>
      </c>
      <c r="Y29" s="235" t="s">
        <v>29</v>
      </c>
      <c r="Z29" s="240">
        <f t="shared" si="0"/>
        <v>0</v>
      </c>
      <c r="AA29" s="109"/>
      <c r="AD29" s="106"/>
      <c r="AE29" s="5"/>
      <c r="AF29" s="69"/>
      <c r="AG29" s="69"/>
      <c r="AH29" s="69"/>
      <c r="AI29" s="290"/>
      <c r="AJ29" s="290"/>
      <c r="AK29" s="290"/>
      <c r="AL29" s="290"/>
      <c r="AM29" s="290"/>
      <c r="AN29" s="155"/>
      <c r="AO29" s="155"/>
      <c r="AP29" s="340"/>
    </row>
    <row r="30" spans="2:42" ht="21.95" customHeight="1">
      <c r="B30" s="2"/>
      <c r="C30" s="604">
        <v>100000000000</v>
      </c>
      <c r="D30" s="605"/>
      <c r="E30" s="606">
        <v>1.07</v>
      </c>
      <c r="F30" s="607"/>
      <c r="G30" s="608"/>
      <c r="H30" s="609">
        <v>0.97</v>
      </c>
      <c r="I30" s="607"/>
      <c r="J30" s="608"/>
      <c r="K30" s="609">
        <v>0.87</v>
      </c>
      <c r="L30" s="607"/>
      <c r="M30" s="610"/>
      <c r="N30" s="140"/>
      <c r="O30" s="2"/>
      <c r="P30" s="395"/>
      <c r="Q30" s="692"/>
      <c r="R30" s="692"/>
      <c r="S30" s="236" t="s">
        <v>66</v>
      </c>
      <c r="T30" s="241" t="s">
        <v>198</v>
      </c>
      <c r="U30" s="241"/>
      <c r="V30" s="237" t="s">
        <v>199</v>
      </c>
      <c r="W30" s="238">
        <v>0</v>
      </c>
      <c r="X30" s="239">
        <v>0</v>
      </c>
      <c r="Y30" s="235" t="s">
        <v>200</v>
      </c>
      <c r="Z30" s="240">
        <f t="shared" si="0"/>
        <v>0</v>
      </c>
      <c r="AA30" s="109"/>
      <c r="AD30" s="106"/>
      <c r="AE30" s="217"/>
      <c r="AF30" s="218"/>
      <c r="AG30" s="218"/>
      <c r="AH30" s="700" t="s">
        <v>327</v>
      </c>
      <c r="AI30" s="700"/>
      <c r="AJ30" s="700"/>
      <c r="AK30" s="700"/>
      <c r="AL30" s="700"/>
      <c r="AM30" s="298"/>
      <c r="AN30" s="219"/>
      <c r="AO30" s="219"/>
      <c r="AP30" s="340"/>
    </row>
    <row r="31" spans="2:42" ht="21.95" customHeight="1">
      <c r="B31" s="2"/>
      <c r="C31" s="576">
        <v>200000000000</v>
      </c>
      <c r="D31" s="577"/>
      <c r="E31" s="578">
        <v>1.05</v>
      </c>
      <c r="F31" s="579"/>
      <c r="G31" s="580"/>
      <c r="H31" s="632">
        <v>0.95</v>
      </c>
      <c r="I31" s="579"/>
      <c r="J31" s="580"/>
      <c r="K31" s="632">
        <v>0.86</v>
      </c>
      <c r="L31" s="579"/>
      <c r="M31" s="633"/>
      <c r="N31" s="140"/>
      <c r="O31" s="2"/>
      <c r="P31" s="395"/>
      <c r="Q31" s="692"/>
      <c r="R31" s="692"/>
      <c r="S31" s="234" t="s">
        <v>68</v>
      </c>
      <c r="T31" s="563" t="s">
        <v>201</v>
      </c>
      <c r="U31" s="563"/>
      <c r="V31" s="237" t="s">
        <v>271</v>
      </c>
      <c r="W31" s="242">
        <f>D47/8</f>
        <v>45411.125</v>
      </c>
      <c r="X31" s="239">
        <v>0</v>
      </c>
      <c r="Y31" s="235" t="s">
        <v>96</v>
      </c>
      <c r="Z31" s="240">
        <f>W31*X31</f>
        <v>0</v>
      </c>
      <c r="AA31" s="109"/>
      <c r="AD31" s="106"/>
      <c r="AE31" s="217"/>
      <c r="AF31" s="218"/>
      <c r="AG31" s="218"/>
      <c r="AH31" s="218"/>
      <c r="AI31" s="298"/>
      <c r="AJ31" s="298"/>
      <c r="AK31" s="298"/>
      <c r="AL31" s="298"/>
      <c r="AM31" s="298"/>
      <c r="AN31" s="219"/>
      <c r="AO31" s="219"/>
      <c r="AP31" s="340"/>
    </row>
    <row r="32" spans="2:42" ht="21.95" customHeight="1">
      <c r="B32" s="2"/>
      <c r="C32" s="623">
        <v>300000000000</v>
      </c>
      <c r="D32" s="624"/>
      <c r="E32" s="611">
        <v>1.03</v>
      </c>
      <c r="F32" s="602"/>
      <c r="G32" s="612"/>
      <c r="H32" s="601">
        <v>0.94</v>
      </c>
      <c r="I32" s="602"/>
      <c r="J32" s="612"/>
      <c r="K32" s="601">
        <v>0.85</v>
      </c>
      <c r="L32" s="602"/>
      <c r="M32" s="603"/>
      <c r="N32" s="140"/>
      <c r="O32" s="2"/>
      <c r="P32" s="395"/>
      <c r="Q32" s="692"/>
      <c r="R32" s="692"/>
      <c r="S32" s="236" t="s">
        <v>70</v>
      </c>
      <c r="T32" s="563" t="s">
        <v>202</v>
      </c>
      <c r="U32" s="563"/>
      <c r="V32" s="237" t="s">
        <v>272</v>
      </c>
      <c r="W32" s="238">
        <v>0</v>
      </c>
      <c r="X32" s="239">
        <v>0</v>
      </c>
      <c r="Y32" s="235" t="s">
        <v>96</v>
      </c>
      <c r="Z32" s="240">
        <f>W32*X32</f>
        <v>0</v>
      </c>
      <c r="AA32" s="109"/>
      <c r="AD32" s="106"/>
      <c r="AE32" s="217"/>
      <c r="AF32" s="218"/>
      <c r="AG32" s="218"/>
      <c r="AH32" s="218"/>
      <c r="AI32" s="298"/>
      <c r="AJ32" s="298"/>
      <c r="AK32" s="298"/>
      <c r="AL32" s="298"/>
      <c r="AM32" s="298"/>
      <c r="AN32" s="219"/>
      <c r="AO32" s="219"/>
      <c r="AP32" s="340"/>
    </row>
    <row r="33" spans="2:42" ht="21.95" customHeight="1" thickBot="1">
      <c r="B33" s="2"/>
      <c r="C33" s="625">
        <v>500000000000</v>
      </c>
      <c r="D33" s="626"/>
      <c r="E33" s="627">
        <v>1.02</v>
      </c>
      <c r="F33" s="628"/>
      <c r="G33" s="629"/>
      <c r="H33" s="630">
        <v>0.93</v>
      </c>
      <c r="I33" s="628"/>
      <c r="J33" s="629"/>
      <c r="K33" s="630">
        <v>0.84</v>
      </c>
      <c r="L33" s="628"/>
      <c r="M33" s="631"/>
      <c r="N33" s="140"/>
      <c r="O33" s="2"/>
      <c r="P33" s="395"/>
      <c r="Q33" s="692"/>
      <c r="R33" s="692"/>
      <c r="S33" s="234" t="s">
        <v>72</v>
      </c>
      <c r="T33" s="695" t="s">
        <v>203</v>
      </c>
      <c r="U33" s="695"/>
      <c r="V33" s="241" t="s">
        <v>106</v>
      </c>
      <c r="W33" s="238">
        <v>0</v>
      </c>
      <c r="X33" s="239">
        <v>0</v>
      </c>
      <c r="Y33" s="235" t="s">
        <v>107</v>
      </c>
      <c r="Z33" s="240">
        <f t="shared" ref="Z33:Z40" si="1">W33*X33</f>
        <v>0</v>
      </c>
      <c r="AA33" s="109"/>
      <c r="AD33" s="106"/>
      <c r="AE33" s="217"/>
      <c r="AF33" s="218"/>
      <c r="AG33" s="218"/>
      <c r="AH33" s="218"/>
      <c r="AI33" s="298"/>
      <c r="AJ33" s="298"/>
      <c r="AK33" s="298"/>
      <c r="AL33" s="298"/>
      <c r="AM33" s="298"/>
      <c r="AN33" s="219"/>
      <c r="AO33" s="219"/>
      <c r="AP33" s="340"/>
    </row>
    <row r="34" spans="2:42" ht="21.95" customHeight="1">
      <c r="B34" s="2"/>
      <c r="C34" s="38"/>
      <c r="D34" s="38"/>
      <c r="E34" s="6"/>
      <c r="F34" s="6"/>
      <c r="G34" s="6"/>
      <c r="H34" s="6"/>
      <c r="I34" s="6"/>
      <c r="J34" s="6"/>
      <c r="K34" s="6"/>
      <c r="L34" s="6"/>
      <c r="M34" s="6"/>
      <c r="N34" s="6"/>
      <c r="O34" s="52"/>
      <c r="P34" s="395"/>
      <c r="Q34" s="692"/>
      <c r="R34" s="692"/>
      <c r="S34" s="236" t="s">
        <v>74</v>
      </c>
      <c r="T34" s="695" t="s">
        <v>120</v>
      </c>
      <c r="U34" s="695"/>
      <c r="V34" s="241" t="s">
        <v>204</v>
      </c>
      <c r="W34" s="238">
        <v>0</v>
      </c>
      <c r="X34" s="239">
        <v>0</v>
      </c>
      <c r="Y34" s="235" t="s">
        <v>122</v>
      </c>
      <c r="Z34" s="240">
        <f t="shared" si="1"/>
        <v>0</v>
      </c>
      <c r="AA34" s="110"/>
      <c r="AD34" s="106"/>
      <c r="AE34" s="217"/>
      <c r="AF34" s="218"/>
      <c r="AG34" s="218"/>
      <c r="AH34" s="218"/>
      <c r="AI34" s="298"/>
      <c r="AJ34" s="298"/>
      <c r="AK34" s="298"/>
      <c r="AL34" s="298"/>
      <c r="AM34" s="298"/>
      <c r="AN34" s="219"/>
      <c r="AO34" s="219"/>
      <c r="AP34" s="340"/>
    </row>
    <row r="35" spans="2:42" ht="21.95" customHeight="1">
      <c r="B35" s="2"/>
      <c r="C35" s="659" t="s">
        <v>304</v>
      </c>
      <c r="D35" s="660"/>
      <c r="E35" s="660"/>
      <c r="F35" s="660"/>
      <c r="G35" s="660"/>
      <c r="H35" s="279"/>
      <c r="I35" s="279"/>
      <c r="J35" s="570" t="s">
        <v>309</v>
      </c>
      <c r="K35" s="570"/>
      <c r="L35" s="570"/>
      <c r="M35" s="571"/>
      <c r="N35" s="52"/>
      <c r="O35" s="52"/>
      <c r="P35" s="395"/>
      <c r="Q35" s="692"/>
      <c r="R35" s="692"/>
      <c r="S35" s="234" t="s">
        <v>76</v>
      </c>
      <c r="T35" s="695" t="s">
        <v>125</v>
      </c>
      <c r="U35" s="695"/>
      <c r="V35" s="241" t="s">
        <v>204</v>
      </c>
      <c r="W35" s="238">
        <v>0</v>
      </c>
      <c r="X35" s="239">
        <v>0</v>
      </c>
      <c r="Y35" s="235" t="s">
        <v>122</v>
      </c>
      <c r="Z35" s="240">
        <f t="shared" si="1"/>
        <v>0</v>
      </c>
      <c r="AA35" s="110"/>
      <c r="AD35" s="106"/>
      <c r="AE35" s="217"/>
      <c r="AF35" s="218"/>
      <c r="AG35" s="218"/>
      <c r="AH35" s="218"/>
      <c r="AI35" s="298"/>
      <c r="AJ35" s="298"/>
      <c r="AK35" s="298"/>
      <c r="AL35" s="298"/>
      <c r="AM35" s="298"/>
      <c r="AN35" s="219"/>
      <c r="AO35" s="219"/>
      <c r="AP35" s="340"/>
    </row>
    <row r="36" spans="2:42" ht="21.95" customHeight="1">
      <c r="B36" s="2"/>
      <c r="C36" s="661" t="s">
        <v>305</v>
      </c>
      <c r="D36" s="657" t="s">
        <v>306</v>
      </c>
      <c r="E36" s="657"/>
      <c r="F36" s="657"/>
      <c r="G36" s="657"/>
      <c r="H36" s="280"/>
      <c r="I36" s="280"/>
      <c r="J36" s="572"/>
      <c r="K36" s="572"/>
      <c r="L36" s="572"/>
      <c r="M36" s="573"/>
      <c r="N36" s="5"/>
      <c r="O36" s="52"/>
      <c r="P36" s="395"/>
      <c r="Q36" s="692"/>
      <c r="R36" s="692"/>
      <c r="S36" s="236" t="s">
        <v>78</v>
      </c>
      <c r="T36" s="563" t="s">
        <v>128</v>
      </c>
      <c r="U36" s="563"/>
      <c r="V36" s="241" t="s">
        <v>204</v>
      </c>
      <c r="W36" s="238">
        <v>0</v>
      </c>
      <c r="X36" s="239">
        <v>0</v>
      </c>
      <c r="Y36" s="235" t="s">
        <v>122</v>
      </c>
      <c r="Z36" s="240">
        <f t="shared" si="1"/>
        <v>0</v>
      </c>
      <c r="AA36" s="110"/>
      <c r="AD36" s="106"/>
      <c r="AE36" s="217"/>
      <c r="AF36" s="218"/>
      <c r="AG36" s="218"/>
      <c r="AH36" s="218"/>
      <c r="AI36" s="298"/>
      <c r="AJ36" s="298"/>
      <c r="AK36" s="298"/>
      <c r="AL36" s="298"/>
      <c r="AM36" s="298"/>
      <c r="AN36" s="219"/>
      <c r="AO36" s="219"/>
      <c r="AP36" s="340"/>
    </row>
    <row r="37" spans="2:42" ht="21.95" customHeight="1">
      <c r="B37" s="102"/>
      <c r="C37" s="662"/>
      <c r="D37" s="658" t="s">
        <v>307</v>
      </c>
      <c r="E37" s="658"/>
      <c r="F37" s="658"/>
      <c r="G37" s="658"/>
      <c r="H37" s="281"/>
      <c r="I37" s="282"/>
      <c r="J37" s="574" t="s">
        <v>308</v>
      </c>
      <c r="K37" s="574"/>
      <c r="L37" s="574"/>
      <c r="M37" s="575"/>
      <c r="N37" s="5"/>
      <c r="O37" s="5"/>
      <c r="P37" s="106"/>
      <c r="Q37" s="692"/>
      <c r="R37" s="692"/>
      <c r="S37" s="234" t="s">
        <v>80</v>
      </c>
      <c r="T37" s="563" t="s">
        <v>273</v>
      </c>
      <c r="U37" s="563"/>
      <c r="V37" s="237" t="s">
        <v>274</v>
      </c>
      <c r="W37" s="238">
        <v>0</v>
      </c>
      <c r="X37" s="239">
        <v>0</v>
      </c>
      <c r="Y37" s="235" t="s">
        <v>275</v>
      </c>
      <c r="Z37" s="240">
        <f t="shared" si="1"/>
        <v>0</v>
      </c>
      <c r="AA37" s="110"/>
      <c r="AD37" s="106"/>
      <c r="AE37" s="217"/>
      <c r="AF37" s="218"/>
      <c r="AG37" s="218"/>
      <c r="AH37" s="218"/>
      <c r="AI37" s="704"/>
      <c r="AJ37" s="704"/>
      <c r="AK37" s="704"/>
      <c r="AL37" s="704"/>
      <c r="AM37" s="298"/>
      <c r="AN37" s="219"/>
      <c r="AO37" s="219"/>
      <c r="AP37" s="340"/>
    </row>
    <row r="38" spans="2:42" ht="21.95" customHeight="1">
      <c r="B38" s="102"/>
      <c r="C38" s="181"/>
      <c r="D38" s="181"/>
      <c r="E38" s="181"/>
      <c r="F38" s="181"/>
      <c r="G38" s="181"/>
      <c r="H38" s="102"/>
      <c r="I38" s="5"/>
      <c r="J38" s="5"/>
      <c r="K38" s="5"/>
      <c r="L38" s="5"/>
      <c r="M38" s="5"/>
      <c r="N38" s="5"/>
      <c r="O38" s="5"/>
      <c r="P38" s="106"/>
      <c r="Q38" s="692"/>
      <c r="R38" s="692"/>
      <c r="S38" s="236" t="s">
        <v>82</v>
      </c>
      <c r="T38" s="563" t="s">
        <v>131</v>
      </c>
      <c r="U38" s="563"/>
      <c r="V38" s="237" t="s">
        <v>121</v>
      </c>
      <c r="W38" s="238">
        <v>0</v>
      </c>
      <c r="X38" s="239">
        <v>0</v>
      </c>
      <c r="Y38" s="235" t="s">
        <v>122</v>
      </c>
      <c r="Z38" s="240">
        <f t="shared" si="1"/>
        <v>0</v>
      </c>
      <c r="AA38" s="110"/>
      <c r="AD38" s="106"/>
      <c r="AE38" s="217"/>
      <c r="AF38" s="218"/>
      <c r="AG38" s="218"/>
      <c r="AH38" s="218"/>
      <c r="AI38" s="298"/>
      <c r="AJ38" s="220"/>
      <c r="AK38" s="220"/>
      <c r="AL38" s="221"/>
      <c r="AM38" s="685" t="s">
        <v>268</v>
      </c>
      <c r="AN38" s="685"/>
      <c r="AO38" s="685"/>
      <c r="AP38" s="340"/>
    </row>
    <row r="39" spans="2:42" ht="21.95" customHeight="1">
      <c r="B39" s="89"/>
      <c r="C39" s="596" t="s">
        <v>302</v>
      </c>
      <c r="D39" s="596"/>
      <c r="E39" s="596"/>
      <c r="F39" s="596"/>
      <c r="G39" s="596"/>
      <c r="H39" s="3"/>
      <c r="I39" s="5"/>
      <c r="J39" s="5"/>
      <c r="K39" s="5"/>
      <c r="L39" s="5"/>
      <c r="M39" s="5"/>
      <c r="N39" s="5"/>
      <c r="O39" s="5"/>
      <c r="P39" s="106"/>
      <c r="Q39" s="692"/>
      <c r="R39" s="692"/>
      <c r="S39" s="234" t="s">
        <v>84</v>
      </c>
      <c r="T39" s="563" t="s">
        <v>276</v>
      </c>
      <c r="U39" s="563"/>
      <c r="V39" s="237" t="s">
        <v>277</v>
      </c>
      <c r="W39" s="238">
        <v>0</v>
      </c>
      <c r="X39" s="239">
        <v>0</v>
      </c>
      <c r="Y39" s="235" t="s">
        <v>278</v>
      </c>
      <c r="Z39" s="240">
        <f t="shared" si="1"/>
        <v>0</v>
      </c>
      <c r="AA39" s="110"/>
      <c r="AD39" s="106"/>
      <c r="AE39" s="217"/>
      <c r="AF39" s="218"/>
      <c r="AG39" s="218"/>
      <c r="AH39" s="218"/>
      <c r="AI39" s="298"/>
      <c r="AJ39" s="220"/>
      <c r="AK39" s="220"/>
      <c r="AL39" s="221"/>
      <c r="AM39" s="685"/>
      <c r="AN39" s="685"/>
      <c r="AO39" s="685"/>
      <c r="AP39" s="340"/>
    </row>
    <row r="40" spans="2:42" ht="21.95" customHeight="1" thickBot="1">
      <c r="B40" s="2"/>
      <c r="C40" s="596"/>
      <c r="D40" s="596"/>
      <c r="E40" s="596"/>
      <c r="F40" s="596"/>
      <c r="G40" s="596"/>
      <c r="H40" s="2"/>
      <c r="I40" s="5"/>
      <c r="J40" s="5"/>
      <c r="K40" s="5"/>
      <c r="L40" s="5"/>
      <c r="M40" s="5"/>
      <c r="N40" s="5"/>
      <c r="O40" s="5"/>
      <c r="P40" s="106"/>
      <c r="Q40" s="692"/>
      <c r="R40" s="693"/>
      <c r="S40" s="243" t="s">
        <v>86</v>
      </c>
      <c r="T40" s="701" t="s">
        <v>279</v>
      </c>
      <c r="U40" s="701"/>
      <c r="V40" s="244" t="s">
        <v>277</v>
      </c>
      <c r="W40" s="245">
        <v>0</v>
      </c>
      <c r="X40" s="246">
        <v>0</v>
      </c>
      <c r="Y40" s="247" t="s">
        <v>278</v>
      </c>
      <c r="Z40" s="248">
        <f t="shared" si="1"/>
        <v>0</v>
      </c>
      <c r="AA40" s="110"/>
      <c r="AD40" s="106"/>
      <c r="AE40" s="217"/>
      <c r="AF40" s="218"/>
      <c r="AG40" s="218"/>
      <c r="AH40" s="218"/>
      <c r="AI40" s="298"/>
      <c r="AJ40" s="220"/>
      <c r="AK40" s="220"/>
      <c r="AL40" s="221"/>
      <c r="AM40" s="216" t="s">
        <v>269</v>
      </c>
      <c r="AN40" s="215"/>
      <c r="AO40" s="215"/>
      <c r="AP40" s="340"/>
    </row>
    <row r="41" spans="2:42" ht="21.95" customHeight="1" thickBot="1">
      <c r="B41" s="2"/>
      <c r="C41" s="10"/>
      <c r="D41" s="52"/>
      <c r="E41" s="52"/>
      <c r="F41" s="52"/>
      <c r="G41" s="52"/>
      <c r="H41" s="52"/>
      <c r="I41" s="5"/>
      <c r="J41" s="5"/>
      <c r="K41" s="5"/>
      <c r="L41" s="5"/>
      <c r="M41" s="5"/>
      <c r="N41" s="5"/>
      <c r="O41" s="5"/>
      <c r="P41" s="106"/>
      <c r="Q41" s="693"/>
      <c r="R41" s="694" t="s">
        <v>103</v>
      </c>
      <c r="S41" s="694"/>
      <c r="T41" s="702" t="s">
        <v>280</v>
      </c>
      <c r="U41" s="702"/>
      <c r="V41" s="249" t="s">
        <v>135</v>
      </c>
      <c r="W41" s="249" t="s">
        <v>135</v>
      </c>
      <c r="X41" s="250" t="s">
        <v>135</v>
      </c>
      <c r="Y41" s="296" t="s">
        <v>281</v>
      </c>
      <c r="Z41" s="254">
        <f>SUM(Z16:Z40)</f>
        <v>0</v>
      </c>
      <c r="AA41" s="110"/>
      <c r="AD41" s="106"/>
      <c r="AE41" s="217"/>
      <c r="AF41" s="218"/>
      <c r="AG41" s="218"/>
      <c r="AH41" s="218"/>
      <c r="AI41" s="298"/>
      <c r="AJ41" s="220"/>
      <c r="AK41" s="220"/>
      <c r="AL41" s="221"/>
      <c r="AM41" s="221"/>
      <c r="AN41" s="221"/>
      <c r="AO41" s="221"/>
      <c r="AP41" s="340"/>
    </row>
    <row r="42" spans="2:42" ht="21.95" customHeight="1" thickBot="1">
      <c r="B42" s="2"/>
      <c r="C42" s="57"/>
      <c r="D42" s="57"/>
      <c r="E42" s="57"/>
      <c r="F42" s="57"/>
      <c r="G42" s="57"/>
      <c r="H42" s="52"/>
      <c r="I42" s="5"/>
      <c r="J42" s="5"/>
      <c r="K42" s="5"/>
      <c r="L42" s="5"/>
      <c r="M42" s="5"/>
      <c r="N42" s="5"/>
      <c r="O42" s="5"/>
      <c r="P42" s="106"/>
      <c r="Q42" s="712" t="s">
        <v>139</v>
      </c>
      <c r="R42" s="713"/>
      <c r="S42" s="300" t="s">
        <v>140</v>
      </c>
      <c r="T42" s="686" t="s">
        <v>281</v>
      </c>
      <c r="U42" s="686"/>
      <c r="V42" s="301" t="s">
        <v>141</v>
      </c>
      <c r="W42" s="302" t="s">
        <v>281</v>
      </c>
      <c r="X42" s="303" t="s">
        <v>281</v>
      </c>
      <c r="Y42" s="304" t="s">
        <v>281</v>
      </c>
      <c r="Z42" s="305">
        <f>Z15+Z41</f>
        <v>1230000</v>
      </c>
      <c r="AA42" s="110"/>
      <c r="AD42" s="106"/>
      <c r="AE42" s="217"/>
      <c r="AF42" s="218"/>
      <c r="AG42" s="218"/>
      <c r="AH42" s="218"/>
      <c r="AI42" s="298"/>
      <c r="AJ42" s="220"/>
      <c r="AK42" s="220"/>
      <c r="AL42" s="221"/>
      <c r="AM42" s="221"/>
      <c r="AN42" s="221"/>
      <c r="AO42" s="221"/>
      <c r="AP42" s="340"/>
    </row>
    <row r="43" spans="2:42" ht="21.95" customHeight="1">
      <c r="B43" s="52"/>
      <c r="C43" s="597" t="s">
        <v>301</v>
      </c>
      <c r="D43" s="598"/>
      <c r="E43" s="613">
        <f>J55</f>
        <v>0</v>
      </c>
      <c r="F43" s="613"/>
      <c r="G43" s="614"/>
      <c r="H43" s="164"/>
      <c r="I43" s="5"/>
      <c r="J43" s="5"/>
      <c r="K43" s="5"/>
      <c r="L43" s="5"/>
      <c r="M43" s="5"/>
      <c r="N43" s="5"/>
      <c r="O43" s="5"/>
      <c r="P43" s="106"/>
      <c r="Q43" s="748" t="s">
        <v>145</v>
      </c>
      <c r="R43" s="749"/>
      <c r="S43" s="306" t="s">
        <v>143</v>
      </c>
      <c r="T43" s="687" t="s">
        <v>281</v>
      </c>
      <c r="U43" s="687"/>
      <c r="V43" s="307" t="s">
        <v>147</v>
      </c>
      <c r="W43" s="308">
        <f>Z15</f>
        <v>1230000</v>
      </c>
      <c r="X43" s="309">
        <v>0</v>
      </c>
      <c r="Y43" s="310" t="s">
        <v>18</v>
      </c>
      <c r="Z43" s="311">
        <f>W43*X43/100</f>
        <v>0</v>
      </c>
      <c r="AA43" s="110"/>
      <c r="AD43" s="106"/>
      <c r="AE43" s="222"/>
      <c r="AF43" s="222"/>
      <c r="AG43" s="222"/>
      <c r="AH43" s="222"/>
      <c r="AI43" s="222"/>
      <c r="AJ43" s="220"/>
      <c r="AK43" s="221"/>
      <c r="AL43" s="221"/>
      <c r="AM43" s="221"/>
      <c r="AN43" s="221"/>
      <c r="AO43" s="217"/>
      <c r="AP43" s="340"/>
    </row>
    <row r="44" spans="2:42" ht="21.95" customHeight="1" thickBot="1">
      <c r="B44" s="2"/>
      <c r="C44" s="599"/>
      <c r="D44" s="600"/>
      <c r="E44" s="615"/>
      <c r="F44" s="615"/>
      <c r="G44" s="616"/>
      <c r="H44" s="164"/>
      <c r="I44" s="5"/>
      <c r="J44" s="5"/>
      <c r="K44" s="5"/>
      <c r="L44" s="5"/>
      <c r="M44" s="5"/>
      <c r="N44" s="15"/>
      <c r="O44" s="5"/>
      <c r="P44" s="106"/>
      <c r="Q44" s="746" t="s">
        <v>205</v>
      </c>
      <c r="R44" s="747"/>
      <c r="S44" s="312" t="s">
        <v>146</v>
      </c>
      <c r="T44" s="566" t="s">
        <v>282</v>
      </c>
      <c r="U44" s="566"/>
      <c r="V44" s="313" t="s">
        <v>150</v>
      </c>
      <c r="W44" s="314">
        <f>Z15+Z43</f>
        <v>1230000</v>
      </c>
      <c r="X44" s="315">
        <v>0</v>
      </c>
      <c r="Y44" s="316" t="s">
        <v>18</v>
      </c>
      <c r="Z44" s="317">
        <f>W44*X44/100</f>
        <v>0</v>
      </c>
      <c r="AA44" s="110"/>
      <c r="AD44" s="106"/>
      <c r="AE44" s="688" t="s">
        <v>323</v>
      </c>
      <c r="AF44" s="688"/>
      <c r="AG44" s="688"/>
      <c r="AH44" s="688"/>
      <c r="AI44" s="688"/>
      <c r="AJ44" s="220"/>
      <c r="AK44" s="223"/>
      <c r="AL44" s="224"/>
      <c r="AM44" s="225"/>
      <c r="AN44" s="226"/>
      <c r="AO44" s="217"/>
      <c r="AP44" s="340"/>
    </row>
    <row r="45" spans="2:42" ht="21.95" customHeight="1" thickBot="1">
      <c r="B45" s="2"/>
      <c r="C45" s="2"/>
      <c r="D45" s="2"/>
      <c r="E45" s="2"/>
      <c r="F45" s="2"/>
      <c r="G45" s="2"/>
      <c r="H45" s="2"/>
      <c r="I45" s="5"/>
      <c r="J45" s="584" t="s">
        <v>180</v>
      </c>
      <c r="K45" s="584"/>
      <c r="L45" s="584"/>
      <c r="M45" s="584"/>
      <c r="N45" s="56"/>
      <c r="O45" s="5"/>
      <c r="P45" s="106"/>
      <c r="Q45" s="582" t="s">
        <v>206</v>
      </c>
      <c r="R45" s="703"/>
      <c r="S45" s="583"/>
      <c r="T45" s="582" t="s">
        <v>207</v>
      </c>
      <c r="U45" s="583"/>
      <c r="V45" s="296" t="s">
        <v>282</v>
      </c>
      <c r="W45" s="255" t="s">
        <v>282</v>
      </c>
      <c r="X45" s="250" t="s">
        <v>282</v>
      </c>
      <c r="Y45" s="249" t="s">
        <v>282</v>
      </c>
      <c r="Z45" s="256">
        <f>SUM(Z42:Z44)</f>
        <v>1230000</v>
      </c>
      <c r="AA45" s="110"/>
      <c r="AD45" s="106"/>
      <c r="AE45" s="69"/>
      <c r="AF45" s="69"/>
      <c r="AG45" s="290"/>
      <c r="AH45" s="61"/>
      <c r="AI45" s="61"/>
      <c r="AJ45" s="156"/>
      <c r="AK45" s="156"/>
      <c r="AL45" s="156"/>
      <c r="AM45" s="156"/>
      <c r="AN45" s="299"/>
      <c r="AO45" s="5"/>
      <c r="AP45" s="340"/>
    </row>
    <row r="46" spans="2:42" ht="21.95" customHeight="1" thickBot="1">
      <c r="B46" s="2"/>
      <c r="C46" s="268" t="s">
        <v>3</v>
      </c>
      <c r="D46" s="586" t="s">
        <v>101</v>
      </c>
      <c r="E46" s="634"/>
      <c r="F46" s="634"/>
      <c r="G46" s="269" t="s">
        <v>102</v>
      </c>
      <c r="H46" s="585" t="s">
        <v>297</v>
      </c>
      <c r="I46" s="586"/>
      <c r="J46" s="650" t="s">
        <v>298</v>
      </c>
      <c r="K46" s="585"/>
      <c r="L46" s="586"/>
      <c r="M46" s="270" t="s">
        <v>299</v>
      </c>
      <c r="N46" s="54"/>
      <c r="O46" s="5"/>
      <c r="P46" s="106"/>
      <c r="Q46" s="752" t="s">
        <v>283</v>
      </c>
      <c r="R46" s="753"/>
      <c r="S46" s="300" t="s">
        <v>149</v>
      </c>
      <c r="T46" s="567" t="s">
        <v>155</v>
      </c>
      <c r="U46" s="567"/>
      <c r="V46" s="318" t="s">
        <v>284</v>
      </c>
      <c r="W46" s="319">
        <f>Z45</f>
        <v>1230000</v>
      </c>
      <c r="X46" s="320">
        <v>0</v>
      </c>
      <c r="Y46" s="304" t="s">
        <v>18</v>
      </c>
      <c r="Z46" s="321">
        <f>W46*X46/100</f>
        <v>0</v>
      </c>
      <c r="AA46" s="110"/>
      <c r="AD46" s="106"/>
      <c r="AE46" s="194"/>
      <c r="AF46" s="194"/>
      <c r="AG46" s="194"/>
      <c r="AH46" s="194"/>
      <c r="AI46" s="61"/>
      <c r="AJ46" s="156"/>
      <c r="AK46" s="156"/>
      <c r="AL46" s="156"/>
      <c r="AM46" s="156"/>
      <c r="AN46" s="299"/>
      <c r="AO46" s="5"/>
      <c r="AP46" s="340"/>
    </row>
    <row r="47" spans="2:42" ht="21.95" customHeight="1">
      <c r="B47" s="2"/>
      <c r="C47" s="271" t="s">
        <v>108</v>
      </c>
      <c r="D47" s="635">
        <v>363289</v>
      </c>
      <c r="E47" s="636"/>
      <c r="F47" s="636"/>
      <c r="G47" s="272">
        <v>0</v>
      </c>
      <c r="H47" s="587">
        <v>0</v>
      </c>
      <c r="I47" s="588"/>
      <c r="J47" s="591">
        <f>D47*G47*H47</f>
        <v>0</v>
      </c>
      <c r="K47" s="591"/>
      <c r="L47" s="591"/>
      <c r="M47" s="273"/>
      <c r="N47" s="54"/>
      <c r="O47" s="5"/>
      <c r="P47" s="106"/>
      <c r="Q47" s="754"/>
      <c r="R47" s="755"/>
      <c r="S47" s="306" t="s">
        <v>154</v>
      </c>
      <c r="T47" s="568" t="s">
        <v>285</v>
      </c>
      <c r="U47" s="568"/>
      <c r="V47" s="322" t="s">
        <v>286</v>
      </c>
      <c r="W47" s="308">
        <f>Z45</f>
        <v>1230000</v>
      </c>
      <c r="X47" s="323">
        <v>0</v>
      </c>
      <c r="Y47" s="310" t="s">
        <v>18</v>
      </c>
      <c r="Z47" s="324">
        <f t="shared" ref="Z47:Z48" si="2">W47*X47/100</f>
        <v>0</v>
      </c>
      <c r="AA47" s="112"/>
      <c r="AD47" s="113"/>
      <c r="AE47" s="401"/>
      <c r="AF47" s="401"/>
      <c r="AG47" s="401"/>
      <c r="AH47" s="401"/>
      <c r="AI47" s="402"/>
      <c r="AJ47" s="403"/>
      <c r="AK47" s="404"/>
      <c r="AL47" s="405"/>
      <c r="AM47" s="406"/>
      <c r="AN47" s="407"/>
      <c r="AO47" s="172"/>
      <c r="AP47" s="341"/>
    </row>
    <row r="48" spans="2:42" ht="21.95" customHeight="1">
      <c r="B48" s="2"/>
      <c r="C48" s="274" t="s">
        <v>112</v>
      </c>
      <c r="D48" s="637">
        <v>276720</v>
      </c>
      <c r="E48" s="638"/>
      <c r="F48" s="638"/>
      <c r="G48" s="275">
        <v>0</v>
      </c>
      <c r="H48" s="589">
        <v>0</v>
      </c>
      <c r="I48" s="590"/>
      <c r="J48" s="592">
        <f t="shared" ref="J48:J54" si="3">D48*G48*H48</f>
        <v>0</v>
      </c>
      <c r="K48" s="592"/>
      <c r="L48" s="592"/>
      <c r="M48" s="273"/>
      <c r="N48" s="54"/>
      <c r="O48" s="5"/>
      <c r="P48" s="399"/>
      <c r="Q48" s="754"/>
      <c r="R48" s="755"/>
      <c r="S48" s="306" t="s">
        <v>157</v>
      </c>
      <c r="T48" s="569" t="s">
        <v>161</v>
      </c>
      <c r="U48" s="569"/>
      <c r="V48" s="325" t="s">
        <v>287</v>
      </c>
      <c r="W48" s="308">
        <f>Z45</f>
        <v>1230000</v>
      </c>
      <c r="X48" s="323">
        <v>0</v>
      </c>
      <c r="Y48" s="310" t="s">
        <v>18</v>
      </c>
      <c r="Z48" s="324">
        <f t="shared" si="2"/>
        <v>0</v>
      </c>
      <c r="AA48" s="400"/>
      <c r="AD48" s="171"/>
      <c r="AE48" s="171"/>
      <c r="AF48" s="171"/>
      <c r="AG48" s="171"/>
      <c r="AH48" s="171"/>
      <c r="AI48" s="171"/>
      <c r="AJ48" s="171"/>
      <c r="AK48" s="171"/>
      <c r="AL48" s="171"/>
      <c r="AM48" s="171"/>
      <c r="AN48" s="180"/>
      <c r="AO48" s="5"/>
    </row>
    <row r="49" spans="2:41" ht="21.95" customHeight="1">
      <c r="B49" s="2"/>
      <c r="C49" s="274" t="s">
        <v>115</v>
      </c>
      <c r="D49" s="637">
        <v>224307</v>
      </c>
      <c r="E49" s="638"/>
      <c r="F49" s="638"/>
      <c r="G49" s="275">
        <v>0</v>
      </c>
      <c r="H49" s="589">
        <v>0</v>
      </c>
      <c r="I49" s="590"/>
      <c r="J49" s="592">
        <f t="shared" si="3"/>
        <v>0</v>
      </c>
      <c r="K49" s="592"/>
      <c r="L49" s="592"/>
      <c r="M49" s="273"/>
      <c r="N49" s="54"/>
      <c r="O49" s="5"/>
      <c r="P49" s="106"/>
      <c r="Q49" s="754"/>
      <c r="R49" s="755"/>
      <c r="S49" s="306" t="s">
        <v>314</v>
      </c>
      <c r="T49" s="750" t="s">
        <v>315</v>
      </c>
      <c r="U49" s="751"/>
      <c r="V49" s="325" t="s">
        <v>316</v>
      </c>
      <c r="W49" s="326">
        <v>0</v>
      </c>
      <c r="X49" s="327">
        <v>0</v>
      </c>
      <c r="Y49" s="310" t="s">
        <v>317</v>
      </c>
      <c r="Z49" s="324">
        <f>W49*X49</f>
        <v>0</v>
      </c>
      <c r="AA49" s="343"/>
      <c r="AN49" s="5"/>
      <c r="AO49" s="5"/>
    </row>
    <row r="50" spans="2:41" ht="21.95" customHeight="1" thickBot="1">
      <c r="B50" s="2"/>
      <c r="C50" s="274" t="s">
        <v>118</v>
      </c>
      <c r="D50" s="637">
        <v>198567</v>
      </c>
      <c r="E50" s="638"/>
      <c r="F50" s="638"/>
      <c r="G50" s="275">
        <v>0</v>
      </c>
      <c r="H50" s="589">
        <v>0</v>
      </c>
      <c r="I50" s="590"/>
      <c r="J50" s="592">
        <f t="shared" si="3"/>
        <v>0</v>
      </c>
      <c r="K50" s="592"/>
      <c r="L50" s="592"/>
      <c r="M50" s="273"/>
      <c r="N50" s="54"/>
      <c r="O50" s="5"/>
      <c r="P50" s="106" t="s">
        <v>288</v>
      </c>
      <c r="Q50" s="756"/>
      <c r="R50" s="757"/>
      <c r="S50" s="312" t="s">
        <v>318</v>
      </c>
      <c r="T50" s="581" t="s">
        <v>319</v>
      </c>
      <c r="U50" s="581"/>
      <c r="V50" s="328" t="s">
        <v>320</v>
      </c>
      <c r="W50" s="329">
        <v>0</v>
      </c>
      <c r="X50" s="330">
        <v>0</v>
      </c>
      <c r="Y50" s="316" t="s">
        <v>29</v>
      </c>
      <c r="Z50" s="331">
        <f>W50*X50</f>
        <v>0</v>
      </c>
      <c r="AA50" s="340"/>
    </row>
    <row r="51" spans="2:41" ht="21.95" customHeight="1">
      <c r="B51" s="2"/>
      <c r="C51" s="274" t="s">
        <v>123</v>
      </c>
      <c r="D51" s="637">
        <v>156448</v>
      </c>
      <c r="E51" s="638"/>
      <c r="F51" s="638"/>
      <c r="G51" s="275">
        <v>0</v>
      </c>
      <c r="H51" s="589">
        <v>0</v>
      </c>
      <c r="I51" s="590"/>
      <c r="J51" s="592">
        <f t="shared" si="3"/>
        <v>0</v>
      </c>
      <c r="K51" s="592"/>
      <c r="L51" s="592"/>
      <c r="M51" s="273"/>
      <c r="N51" s="54"/>
      <c r="O51" s="5"/>
      <c r="P51" s="106"/>
      <c r="Q51" s="715" t="s">
        <v>289</v>
      </c>
      <c r="R51" s="738"/>
      <c r="S51" s="716"/>
      <c r="T51" s="715" t="s">
        <v>321</v>
      </c>
      <c r="U51" s="716"/>
      <c r="V51" s="719" t="s">
        <v>208</v>
      </c>
      <c r="W51" s="721" t="s">
        <v>233</v>
      </c>
      <c r="X51" s="721" t="s">
        <v>233</v>
      </c>
      <c r="Y51" s="721" t="s">
        <v>233</v>
      </c>
      <c r="Z51" s="689">
        <f>SUM(Z45:Z50)</f>
        <v>1230000</v>
      </c>
      <c r="AA51" s="340"/>
    </row>
    <row r="52" spans="2:41" ht="21.95" customHeight="1" thickBot="1">
      <c r="B52" s="2"/>
      <c r="C52" s="274" t="s">
        <v>126</v>
      </c>
      <c r="D52" s="637">
        <v>196898</v>
      </c>
      <c r="E52" s="638"/>
      <c r="F52" s="638"/>
      <c r="G52" s="275">
        <v>0</v>
      </c>
      <c r="H52" s="589">
        <v>0</v>
      </c>
      <c r="I52" s="590"/>
      <c r="J52" s="592">
        <f t="shared" si="3"/>
        <v>0</v>
      </c>
      <c r="K52" s="592"/>
      <c r="L52" s="592"/>
      <c r="M52" s="273"/>
      <c r="N52" s="54"/>
      <c r="O52" s="5"/>
      <c r="P52" s="106"/>
      <c r="Q52" s="717"/>
      <c r="R52" s="739"/>
      <c r="S52" s="718"/>
      <c r="T52" s="717"/>
      <c r="U52" s="718"/>
      <c r="V52" s="720"/>
      <c r="W52" s="722"/>
      <c r="X52" s="722"/>
      <c r="Y52" s="722"/>
      <c r="Z52" s="690"/>
      <c r="AA52" s="340"/>
    </row>
    <row r="53" spans="2:41" ht="21.95" customHeight="1">
      <c r="B53" s="2"/>
      <c r="C53" s="274" t="s">
        <v>129</v>
      </c>
      <c r="D53" s="637">
        <v>162349</v>
      </c>
      <c r="E53" s="638"/>
      <c r="F53" s="638"/>
      <c r="G53" s="275">
        <v>0</v>
      </c>
      <c r="H53" s="589">
        <v>0</v>
      </c>
      <c r="I53" s="590"/>
      <c r="J53" s="592">
        <f t="shared" si="3"/>
        <v>0</v>
      </c>
      <c r="K53" s="592"/>
      <c r="L53" s="592"/>
      <c r="M53" s="273"/>
      <c r="N53" s="54"/>
      <c r="O53" s="5"/>
      <c r="P53" s="106"/>
      <c r="Q53" s="542" t="s">
        <v>209</v>
      </c>
      <c r="R53" s="543"/>
      <c r="S53" s="544"/>
      <c r="T53" s="723" t="s">
        <v>322</v>
      </c>
      <c r="U53" s="724"/>
      <c r="V53" s="727" t="s">
        <v>168</v>
      </c>
      <c r="W53" s="729" t="s">
        <v>293</v>
      </c>
      <c r="X53" s="731" t="s">
        <v>293</v>
      </c>
      <c r="Y53" s="733" t="s">
        <v>293</v>
      </c>
      <c r="Z53" s="513">
        <f>Z51*1.1</f>
        <v>1353000</v>
      </c>
      <c r="AA53" s="340"/>
    </row>
    <row r="54" spans="2:41" ht="21.95" customHeight="1" thickBot="1">
      <c r="B54" s="2"/>
      <c r="C54" s="276" t="s">
        <v>132</v>
      </c>
      <c r="D54" s="651">
        <v>147296</v>
      </c>
      <c r="E54" s="652"/>
      <c r="F54" s="652"/>
      <c r="G54" s="275">
        <v>0</v>
      </c>
      <c r="H54" s="589">
        <v>0</v>
      </c>
      <c r="I54" s="590"/>
      <c r="J54" s="653">
        <f t="shared" si="3"/>
        <v>0</v>
      </c>
      <c r="K54" s="653"/>
      <c r="L54" s="653"/>
      <c r="M54" s="273"/>
      <c r="N54" s="54"/>
      <c r="O54" s="5"/>
      <c r="P54" s="106"/>
      <c r="Q54" s="545"/>
      <c r="R54" s="546"/>
      <c r="S54" s="547"/>
      <c r="T54" s="725"/>
      <c r="U54" s="726"/>
      <c r="V54" s="728"/>
      <c r="W54" s="730"/>
      <c r="X54" s="732"/>
      <c r="Y54" s="734"/>
      <c r="Z54" s="514"/>
      <c r="AA54" s="340"/>
    </row>
    <row r="55" spans="2:41" ht="21.95" customHeight="1" thickBot="1">
      <c r="B55" s="2"/>
      <c r="C55" s="268" t="s">
        <v>134</v>
      </c>
      <c r="D55" s="586" t="s">
        <v>135</v>
      </c>
      <c r="E55" s="634"/>
      <c r="F55" s="634"/>
      <c r="G55" s="277" t="s">
        <v>135</v>
      </c>
      <c r="H55" s="585" t="s">
        <v>300</v>
      </c>
      <c r="I55" s="586"/>
      <c r="J55" s="654">
        <f>SUM(J47:L54)</f>
        <v>0</v>
      </c>
      <c r="K55" s="655"/>
      <c r="L55" s="656"/>
      <c r="M55" s="278"/>
      <c r="N55" s="5"/>
      <c r="O55" s="5"/>
      <c r="P55" s="106"/>
      <c r="Q55" s="5"/>
      <c r="R55" s="5"/>
      <c r="S55" s="5"/>
      <c r="T55" s="5"/>
      <c r="U55" s="5"/>
      <c r="V55" s="5"/>
      <c r="W55" s="5"/>
      <c r="X55" s="5"/>
      <c r="Y55" s="5"/>
      <c r="Z55" s="5"/>
      <c r="AA55" s="340"/>
    </row>
    <row r="56" spans="2:41" ht="21.95" customHeight="1">
      <c r="B56" s="2"/>
      <c r="C56" s="562" t="s">
        <v>138</v>
      </c>
      <c r="D56" s="562"/>
      <c r="E56" s="562"/>
      <c r="F56" s="562"/>
      <c r="G56" s="2"/>
      <c r="H56" s="2"/>
      <c r="I56" s="5"/>
      <c r="J56" s="5"/>
      <c r="K56" s="5"/>
      <c r="L56" s="5"/>
      <c r="M56" s="5"/>
      <c r="N56" s="5"/>
      <c r="O56" s="5"/>
      <c r="P56" s="106"/>
      <c r="Q56" s="52" t="s">
        <v>258</v>
      </c>
      <c r="R56" s="5"/>
      <c r="S56" s="5"/>
      <c r="T56" s="5"/>
      <c r="U56" s="5"/>
      <c r="V56" s="5"/>
      <c r="W56" s="5"/>
      <c r="X56" s="5"/>
      <c r="Y56" s="5"/>
      <c r="Z56" s="5"/>
      <c r="AA56" s="340"/>
    </row>
    <row r="57" spans="2:41" ht="21.95" customHeight="1">
      <c r="B57" s="2"/>
      <c r="C57" s="178"/>
      <c r="D57" s="178"/>
      <c r="E57" s="178"/>
      <c r="F57" s="178"/>
      <c r="G57" s="52"/>
      <c r="H57" s="52"/>
      <c r="I57" s="5"/>
      <c r="J57" s="5"/>
      <c r="K57" s="5"/>
      <c r="L57" s="5"/>
      <c r="M57" s="5"/>
      <c r="N57" s="5"/>
      <c r="O57" s="5"/>
      <c r="P57" s="106"/>
      <c r="Q57" s="257" t="s">
        <v>11</v>
      </c>
      <c r="R57" s="743" t="s">
        <v>253</v>
      </c>
      <c r="S57" s="744"/>
      <c r="T57" s="744"/>
      <c r="U57" s="744"/>
      <c r="V57" s="744"/>
      <c r="W57" s="744"/>
      <c r="X57" s="744"/>
      <c r="Y57" s="744"/>
      <c r="Z57" s="745"/>
      <c r="AA57" s="340"/>
    </row>
    <row r="58" spans="2:41" ht="21.95" customHeight="1">
      <c r="B58" s="2"/>
      <c r="C58" s="178"/>
      <c r="D58" s="178"/>
      <c r="E58" s="178"/>
      <c r="F58" s="178"/>
      <c r="G58" s="52"/>
      <c r="H58" s="52"/>
      <c r="I58" s="5"/>
      <c r="J58" s="5"/>
      <c r="K58" s="5"/>
      <c r="L58" s="5"/>
      <c r="M58" s="5"/>
      <c r="O58" s="5"/>
      <c r="P58" s="106"/>
      <c r="Q58" s="684" t="s">
        <v>254</v>
      </c>
      <c r="R58" s="675" t="s">
        <v>290</v>
      </c>
      <c r="S58" s="676"/>
      <c r="T58" s="676"/>
      <c r="U58" s="676"/>
      <c r="V58" s="676"/>
      <c r="W58" s="676"/>
      <c r="X58" s="676"/>
      <c r="Y58" s="676"/>
      <c r="Z58" s="677"/>
      <c r="AA58" s="340"/>
    </row>
    <row r="59" spans="2:41" ht="21.95" customHeight="1">
      <c r="C59" s="562"/>
      <c r="D59" s="562"/>
      <c r="E59" s="562"/>
      <c r="F59" s="562"/>
      <c r="G59" s="2"/>
      <c r="H59" s="2"/>
      <c r="I59" s="5"/>
      <c r="J59" s="5"/>
      <c r="K59" s="5"/>
      <c r="L59" s="5"/>
      <c r="M59" s="5"/>
      <c r="P59" s="106"/>
      <c r="Q59" s="684"/>
      <c r="R59" s="678"/>
      <c r="S59" s="679"/>
      <c r="T59" s="679"/>
      <c r="U59" s="679"/>
      <c r="V59" s="679"/>
      <c r="W59" s="679"/>
      <c r="X59" s="679"/>
      <c r="Y59" s="679"/>
      <c r="Z59" s="680"/>
      <c r="AA59" s="340"/>
    </row>
    <row r="60" spans="2:41" ht="21.95" customHeight="1">
      <c r="C60" s="486" t="s">
        <v>178</v>
      </c>
      <c r="D60" s="486"/>
      <c r="E60" s="486"/>
      <c r="F60" s="486"/>
      <c r="G60" s="486"/>
      <c r="H60" s="486"/>
      <c r="I60" s="486"/>
      <c r="J60" s="486"/>
      <c r="K60" s="486"/>
      <c r="L60" s="486"/>
      <c r="M60" s="486"/>
      <c r="P60" s="106"/>
      <c r="Q60" s="684"/>
      <c r="R60" s="681"/>
      <c r="S60" s="682"/>
      <c r="T60" s="682"/>
      <c r="U60" s="682"/>
      <c r="V60" s="682"/>
      <c r="W60" s="682"/>
      <c r="X60" s="682"/>
      <c r="Y60" s="682"/>
      <c r="Z60" s="683"/>
      <c r="AA60" s="340"/>
    </row>
    <row r="61" spans="2:41" ht="21.95" customHeight="1">
      <c r="C61" s="487" t="s">
        <v>329</v>
      </c>
      <c r="D61" s="488"/>
      <c r="E61" s="488"/>
      <c r="F61" s="488"/>
      <c r="G61" s="488"/>
      <c r="H61" s="488"/>
      <c r="I61" s="488"/>
      <c r="J61" s="488"/>
      <c r="K61" s="488"/>
      <c r="L61" s="488"/>
      <c r="M61" s="488"/>
      <c r="P61" s="106"/>
      <c r="Q61" s="735" t="s">
        <v>255</v>
      </c>
      <c r="R61" s="675" t="s">
        <v>291</v>
      </c>
      <c r="S61" s="676"/>
      <c r="T61" s="676"/>
      <c r="U61" s="676"/>
      <c r="V61" s="676"/>
      <c r="W61" s="676"/>
      <c r="X61" s="676"/>
      <c r="Y61" s="676"/>
      <c r="Z61" s="677"/>
      <c r="AA61" s="340"/>
    </row>
    <row r="62" spans="2:41" ht="21.95" customHeight="1">
      <c r="C62" s="488"/>
      <c r="D62" s="488"/>
      <c r="E62" s="488"/>
      <c r="F62" s="488"/>
      <c r="G62" s="488"/>
      <c r="H62" s="488"/>
      <c r="I62" s="488"/>
      <c r="J62" s="488"/>
      <c r="K62" s="488"/>
      <c r="L62" s="488"/>
      <c r="M62" s="488"/>
      <c r="P62" s="106"/>
      <c r="Q62" s="736"/>
      <c r="R62" s="678"/>
      <c r="S62" s="679"/>
      <c r="T62" s="679"/>
      <c r="U62" s="679"/>
      <c r="V62" s="679"/>
      <c r="W62" s="679"/>
      <c r="X62" s="679"/>
      <c r="Y62" s="679"/>
      <c r="Z62" s="680"/>
      <c r="AA62" s="340"/>
    </row>
    <row r="63" spans="2:41" ht="21.95" customHeight="1">
      <c r="P63" s="106"/>
      <c r="Q63" s="736"/>
      <c r="R63" s="678"/>
      <c r="S63" s="679"/>
      <c r="T63" s="679"/>
      <c r="U63" s="679"/>
      <c r="V63" s="679"/>
      <c r="W63" s="679"/>
      <c r="X63" s="679"/>
      <c r="Y63" s="679"/>
      <c r="Z63" s="680"/>
      <c r="AA63" s="340"/>
    </row>
    <row r="64" spans="2:41" ht="21.95" customHeight="1">
      <c r="P64" s="106"/>
      <c r="Q64" s="736"/>
      <c r="R64" s="678"/>
      <c r="S64" s="679"/>
      <c r="T64" s="679"/>
      <c r="U64" s="679"/>
      <c r="V64" s="679"/>
      <c r="W64" s="679"/>
      <c r="X64" s="679"/>
      <c r="Y64" s="679"/>
      <c r="Z64" s="680"/>
      <c r="AA64" s="340"/>
    </row>
    <row r="65" spans="16:27" ht="21.95" customHeight="1">
      <c r="P65" s="106"/>
      <c r="Q65" s="737"/>
      <c r="R65" s="681"/>
      <c r="S65" s="682"/>
      <c r="T65" s="682"/>
      <c r="U65" s="682"/>
      <c r="V65" s="682"/>
      <c r="W65" s="682"/>
      <c r="X65" s="682"/>
      <c r="Y65" s="682"/>
      <c r="Z65" s="683"/>
      <c r="AA65" s="340"/>
    </row>
    <row r="66" spans="16:27" ht="21.95" customHeight="1">
      <c r="P66" s="106"/>
      <c r="Q66" s="684" t="s">
        <v>256</v>
      </c>
      <c r="R66" s="675" t="s">
        <v>257</v>
      </c>
      <c r="S66" s="676"/>
      <c r="T66" s="676"/>
      <c r="U66" s="676"/>
      <c r="V66" s="676"/>
      <c r="W66" s="676"/>
      <c r="X66" s="676"/>
      <c r="Y66" s="676"/>
      <c r="Z66" s="677"/>
      <c r="AA66" s="340"/>
    </row>
    <row r="67" spans="16:27" ht="21.95" customHeight="1">
      <c r="P67" s="106"/>
      <c r="Q67" s="684"/>
      <c r="R67" s="678"/>
      <c r="S67" s="679"/>
      <c r="T67" s="679"/>
      <c r="U67" s="679"/>
      <c r="V67" s="679"/>
      <c r="W67" s="679"/>
      <c r="X67" s="679"/>
      <c r="Y67" s="679"/>
      <c r="Z67" s="680"/>
      <c r="AA67" s="340"/>
    </row>
    <row r="68" spans="16:27" ht="21.95" customHeight="1">
      <c r="P68" s="106"/>
      <c r="Q68" s="714"/>
      <c r="R68" s="740"/>
      <c r="S68" s="741"/>
      <c r="T68" s="741"/>
      <c r="U68" s="741"/>
      <c r="V68" s="741"/>
      <c r="W68" s="741"/>
      <c r="X68" s="741"/>
      <c r="Y68" s="741"/>
      <c r="Z68" s="742"/>
      <c r="AA68" s="340"/>
    </row>
    <row r="69" spans="16:27" ht="21.95" customHeight="1">
      <c r="P69" s="113"/>
      <c r="Q69" s="172"/>
      <c r="R69" s="172"/>
      <c r="S69" s="172"/>
      <c r="T69" s="172"/>
      <c r="U69" s="172"/>
      <c r="V69" s="172"/>
      <c r="W69" s="172"/>
      <c r="X69" s="172"/>
      <c r="Y69" s="172"/>
      <c r="Z69" s="172"/>
      <c r="AA69" s="341"/>
    </row>
    <row r="70" spans="16:27" ht="21.95" customHeight="1"/>
    <row r="71" spans="16:27" ht="21.95" customHeight="1"/>
    <row r="72" spans="16:27" ht="21.95" customHeight="1"/>
    <row r="73" spans="16:27" ht="21.95" customHeight="1"/>
    <row r="74" spans="16:27" ht="21.95" customHeight="1"/>
    <row r="75" spans="16:27" ht="21.95" customHeight="1"/>
    <row r="76" spans="16:27" ht="21.95" customHeight="1"/>
    <row r="77" spans="16:27" ht="21.95" customHeight="1"/>
    <row r="78" spans="16:27" ht="21.95" customHeight="1"/>
    <row r="79" spans="16:27" ht="21.95" customHeight="1"/>
    <row r="80" spans="16:27" ht="21.95" customHeight="1"/>
    <row r="81" ht="21.95" customHeight="1"/>
    <row r="82" ht="21.95" customHeight="1"/>
    <row r="83" ht="21.95" customHeight="1"/>
    <row r="84" ht="21.95" customHeight="1"/>
    <row r="85" ht="21.95" customHeight="1"/>
    <row r="86" ht="21.95" customHeight="1"/>
    <row r="87" ht="21.95" customHeight="1"/>
    <row r="88" ht="21.95" customHeight="1"/>
  </sheetData>
  <mergeCells count="202">
    <mergeCell ref="Q2:R2"/>
    <mergeCell ref="S2:V2"/>
    <mergeCell ref="Q42:R42"/>
    <mergeCell ref="Q66:Q68"/>
    <mergeCell ref="T51:U52"/>
    <mergeCell ref="V51:V52"/>
    <mergeCell ref="W51:W52"/>
    <mergeCell ref="X51:X52"/>
    <mergeCell ref="Y51:Y52"/>
    <mergeCell ref="Q53:S54"/>
    <mergeCell ref="T53:U54"/>
    <mergeCell ref="V53:V54"/>
    <mergeCell ref="W53:W54"/>
    <mergeCell ref="X53:X54"/>
    <mergeCell ref="Y53:Y54"/>
    <mergeCell ref="R61:Z65"/>
    <mergeCell ref="Q61:Q65"/>
    <mergeCell ref="Q51:S52"/>
    <mergeCell ref="R66:Z68"/>
    <mergeCell ref="R57:Z57"/>
    <mergeCell ref="Q44:R44"/>
    <mergeCell ref="Q43:R43"/>
    <mergeCell ref="T49:U49"/>
    <mergeCell ref="Q46:R50"/>
    <mergeCell ref="AH4:AL6"/>
    <mergeCell ref="AH7:AL8"/>
    <mergeCell ref="AF19:AN19"/>
    <mergeCell ref="AG24:AM25"/>
    <mergeCell ref="AH30:AL30"/>
    <mergeCell ref="T39:U39"/>
    <mergeCell ref="T40:U40"/>
    <mergeCell ref="T41:U41"/>
    <mergeCell ref="Q45:S45"/>
    <mergeCell ref="AI37:AL37"/>
    <mergeCell ref="AE12:AF12"/>
    <mergeCell ref="AE13:AF13"/>
    <mergeCell ref="AE14:AF14"/>
    <mergeCell ref="AI17:AO17"/>
    <mergeCell ref="T14:U14"/>
    <mergeCell ref="T15:U15"/>
    <mergeCell ref="T16:U16"/>
    <mergeCell ref="T17:U17"/>
    <mergeCell ref="T18:U18"/>
    <mergeCell ref="T19:U19"/>
    <mergeCell ref="T20:U20"/>
    <mergeCell ref="Q4:Z6"/>
    <mergeCell ref="R58:Z60"/>
    <mergeCell ref="Q58:Q60"/>
    <mergeCell ref="AM38:AO39"/>
    <mergeCell ref="T42:U42"/>
    <mergeCell ref="T43:U43"/>
    <mergeCell ref="T38:U38"/>
    <mergeCell ref="AE44:AI44"/>
    <mergeCell ref="Z51:Z52"/>
    <mergeCell ref="Z53:Z54"/>
    <mergeCell ref="Q15:Q41"/>
    <mergeCell ref="R16:R40"/>
    <mergeCell ref="R41:S41"/>
    <mergeCell ref="T35:U35"/>
    <mergeCell ref="T36:U36"/>
    <mergeCell ref="T37:U37"/>
    <mergeCell ref="T31:U31"/>
    <mergeCell ref="T32:U32"/>
    <mergeCell ref="T33:U33"/>
    <mergeCell ref="T34:U34"/>
    <mergeCell ref="H27:J27"/>
    <mergeCell ref="D36:G36"/>
    <mergeCell ref="D37:G37"/>
    <mergeCell ref="C35:G35"/>
    <mergeCell ref="C36:C37"/>
    <mergeCell ref="Q9:R11"/>
    <mergeCell ref="S9:U11"/>
    <mergeCell ref="H21:J21"/>
    <mergeCell ref="K21:M21"/>
    <mergeCell ref="C22:D22"/>
    <mergeCell ref="E22:G22"/>
    <mergeCell ref="H22:J22"/>
    <mergeCell ref="K22:M22"/>
    <mergeCell ref="C23:D23"/>
    <mergeCell ref="E23:G23"/>
    <mergeCell ref="H23:J23"/>
    <mergeCell ref="K23:M23"/>
    <mergeCell ref="C24:D24"/>
    <mergeCell ref="E24:G24"/>
    <mergeCell ref="H24:J24"/>
    <mergeCell ref="K24:M24"/>
    <mergeCell ref="C25:D25"/>
    <mergeCell ref="E25:G25"/>
    <mergeCell ref="K25:M25"/>
    <mergeCell ref="D50:F50"/>
    <mergeCell ref="D51:F51"/>
    <mergeCell ref="D52:F52"/>
    <mergeCell ref="D53:F53"/>
    <mergeCell ref="D54:F54"/>
    <mergeCell ref="D55:F55"/>
    <mergeCell ref="J52:L52"/>
    <mergeCell ref="J53:L53"/>
    <mergeCell ref="J54:L54"/>
    <mergeCell ref="J55:L55"/>
    <mergeCell ref="J50:L50"/>
    <mergeCell ref="J51:L51"/>
    <mergeCell ref="H54:I54"/>
    <mergeCell ref="H55:I55"/>
    <mergeCell ref="H51:I51"/>
    <mergeCell ref="H52:I52"/>
    <mergeCell ref="H53:I53"/>
    <mergeCell ref="D46:F46"/>
    <mergeCell ref="D47:F47"/>
    <mergeCell ref="D48:F48"/>
    <mergeCell ref="D49:F49"/>
    <mergeCell ref="C16:D16"/>
    <mergeCell ref="C17:D17"/>
    <mergeCell ref="E17:G17"/>
    <mergeCell ref="H17:J17"/>
    <mergeCell ref="K17:M17"/>
    <mergeCell ref="C18:D18"/>
    <mergeCell ref="E18:G18"/>
    <mergeCell ref="H18:J18"/>
    <mergeCell ref="K18:M18"/>
    <mergeCell ref="C19:D19"/>
    <mergeCell ref="E19:G19"/>
    <mergeCell ref="H19:J19"/>
    <mergeCell ref="K19:M19"/>
    <mergeCell ref="C20:D20"/>
    <mergeCell ref="E20:G20"/>
    <mergeCell ref="J46:L46"/>
    <mergeCell ref="H26:J26"/>
    <mergeCell ref="K26:M26"/>
    <mergeCell ref="C21:D21"/>
    <mergeCell ref="E21:G21"/>
    <mergeCell ref="J49:L49"/>
    <mergeCell ref="C59:F59"/>
    <mergeCell ref="C15:D15"/>
    <mergeCell ref="L15:M15"/>
    <mergeCell ref="E16:G16"/>
    <mergeCell ref="H16:J16"/>
    <mergeCell ref="K16:M16"/>
    <mergeCell ref="C32:D32"/>
    <mergeCell ref="E32:G32"/>
    <mergeCell ref="C33:D33"/>
    <mergeCell ref="E33:G33"/>
    <mergeCell ref="H33:J33"/>
    <mergeCell ref="K33:M33"/>
    <mergeCell ref="C30:D30"/>
    <mergeCell ref="E30:G30"/>
    <mergeCell ref="H30:J30"/>
    <mergeCell ref="K30:M30"/>
    <mergeCell ref="C31:D31"/>
    <mergeCell ref="E31:G31"/>
    <mergeCell ref="H31:J31"/>
    <mergeCell ref="K31:M31"/>
    <mergeCell ref="H32:J32"/>
    <mergeCell ref="K32:M32"/>
    <mergeCell ref="C27:D27"/>
    <mergeCell ref="F6:M8"/>
    <mergeCell ref="D6:E6"/>
    <mergeCell ref="D7:E7"/>
    <mergeCell ref="D8:E8"/>
    <mergeCell ref="C9:M9"/>
    <mergeCell ref="C4:G4"/>
    <mergeCell ref="C43:D44"/>
    <mergeCell ref="K27:M27"/>
    <mergeCell ref="C28:D28"/>
    <mergeCell ref="E28:G28"/>
    <mergeCell ref="H28:J28"/>
    <mergeCell ref="K28:M28"/>
    <mergeCell ref="C29:D29"/>
    <mergeCell ref="E29:G29"/>
    <mergeCell ref="H29:J29"/>
    <mergeCell ref="K29:M29"/>
    <mergeCell ref="E27:G27"/>
    <mergeCell ref="C39:G40"/>
    <mergeCell ref="E43:G44"/>
    <mergeCell ref="E11:G12"/>
    <mergeCell ref="C11:D12"/>
    <mergeCell ref="H20:J20"/>
    <mergeCell ref="K20:M20"/>
    <mergeCell ref="H25:J25"/>
    <mergeCell ref="AE2:AF2"/>
    <mergeCell ref="C56:F56"/>
    <mergeCell ref="C60:M60"/>
    <mergeCell ref="C61:M62"/>
    <mergeCell ref="T29:U29"/>
    <mergeCell ref="Q14:R14"/>
    <mergeCell ref="T44:U44"/>
    <mergeCell ref="T46:U46"/>
    <mergeCell ref="T47:U47"/>
    <mergeCell ref="T48:U48"/>
    <mergeCell ref="J35:M36"/>
    <mergeCell ref="J37:M37"/>
    <mergeCell ref="C26:D26"/>
    <mergeCell ref="E26:G26"/>
    <mergeCell ref="T50:U50"/>
    <mergeCell ref="T45:U45"/>
    <mergeCell ref="J45:M45"/>
    <mergeCell ref="H46:I46"/>
    <mergeCell ref="H47:I47"/>
    <mergeCell ref="H48:I48"/>
    <mergeCell ref="H49:I49"/>
    <mergeCell ref="H50:I50"/>
    <mergeCell ref="J47:L47"/>
    <mergeCell ref="J48:L48"/>
  </mergeCells>
  <phoneticPr fontId="3" type="noConversion"/>
  <dataValidations count="1">
    <dataValidation type="list" allowBlank="1" showInputMessage="1" showErrorMessage="1" sqref="D7:E7">
      <formula1>"제3종(복잡), 제2종(보통), 제1종(단순)"</formula1>
    </dataValidation>
  </dataValidations>
  <pageMargins left="1" right="1" top="1" bottom="1" header="0.5" footer="0.5"/>
  <pageSetup paperSize="9" scale="1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O46"/>
  <sheetViews>
    <sheetView zoomScale="55" zoomScaleNormal="55" workbookViewId="0">
      <selection activeCell="H9" sqref="H9"/>
    </sheetView>
  </sheetViews>
  <sheetFormatPr defaultRowHeight="16.5"/>
  <cols>
    <col min="3" max="3" width="10.875" customWidth="1"/>
    <col min="15" max="15" width="10.25" bestFit="1" customWidth="1"/>
  </cols>
  <sheetData>
    <row r="1" spans="1: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O2" s="157"/>
    </row>
    <row r="3" spans="1: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5" ht="17.100000000000001" customHeight="1">
      <c r="A7" s="5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5"/>
    </row>
    <row r="8" spans="1:15" ht="17.100000000000001" customHeight="1">
      <c r="A8" s="5"/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5"/>
    </row>
    <row r="9" spans="1:15" ht="17.100000000000001" customHeight="1">
      <c r="A9" s="5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5"/>
    </row>
    <row r="10" spans="1:15" ht="17.100000000000001" customHeight="1">
      <c r="A10" s="5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5"/>
    </row>
    <row r="11" spans="1:15" ht="20.25">
      <c r="A11" s="5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5"/>
    </row>
    <row r="12" spans="1:15" ht="20.25">
      <c r="A12" s="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5"/>
    </row>
    <row r="13" spans="1:15">
      <c r="A13" s="5"/>
      <c r="B13" s="59"/>
      <c r="C13" s="59"/>
      <c r="D13" s="59"/>
      <c r="E13" s="59"/>
      <c r="F13" s="59"/>
      <c r="G13" s="60"/>
      <c r="H13" s="60"/>
      <c r="I13" s="60"/>
      <c r="J13" s="60"/>
      <c r="K13" s="60"/>
      <c r="L13" s="60"/>
      <c r="M13" s="5"/>
    </row>
    <row r="14" spans="1:15">
      <c r="A14" s="5"/>
      <c r="B14" s="61"/>
      <c r="C14" s="146"/>
      <c r="D14" s="556"/>
      <c r="E14" s="556"/>
      <c r="F14" s="556"/>
      <c r="G14" s="556"/>
      <c r="H14" s="556"/>
      <c r="I14" s="556"/>
      <c r="J14" s="556"/>
      <c r="K14" s="61"/>
      <c r="L14" s="61"/>
      <c r="M14" s="5"/>
    </row>
    <row r="15" spans="1:15">
      <c r="A15" s="5"/>
      <c r="B15" s="153"/>
      <c r="C15" s="74"/>
      <c r="D15" s="556"/>
      <c r="E15" s="556"/>
      <c r="F15" s="556"/>
      <c r="G15" s="556"/>
      <c r="H15" s="556"/>
      <c r="I15" s="556"/>
      <c r="J15" s="556"/>
      <c r="K15" s="62"/>
      <c r="L15" s="62"/>
      <c r="M15" s="5"/>
    </row>
    <row r="16" spans="1:15">
      <c r="A16" s="5"/>
      <c r="B16" s="153"/>
      <c r="C16" s="74"/>
      <c r="D16" s="146"/>
      <c r="E16" s="146"/>
      <c r="F16" s="146"/>
      <c r="G16" s="146"/>
      <c r="H16" s="146"/>
      <c r="I16" s="146"/>
      <c r="J16" s="146"/>
      <c r="K16" s="62"/>
      <c r="L16" s="62"/>
      <c r="M16" s="5"/>
    </row>
    <row r="17" spans="1:13">
      <c r="A17" s="5"/>
      <c r="B17" s="154"/>
      <c r="C17" s="74"/>
      <c r="D17" s="552"/>
      <c r="E17" s="552"/>
      <c r="F17" s="552"/>
      <c r="G17" s="552"/>
      <c r="H17" s="552"/>
      <c r="I17" s="552"/>
      <c r="J17" s="552"/>
      <c r="K17" s="62"/>
      <c r="L17" s="62"/>
      <c r="M17" s="5"/>
    </row>
    <row r="18" spans="1:13" ht="17.100000000000001" customHeight="1">
      <c r="A18" s="5"/>
      <c r="B18" s="154"/>
      <c r="C18" s="74"/>
      <c r="D18" s="147"/>
      <c r="E18" s="147"/>
      <c r="F18" s="147"/>
      <c r="G18" s="147"/>
      <c r="H18" s="147"/>
      <c r="I18" s="147"/>
      <c r="J18" s="147"/>
      <c r="K18" s="62"/>
      <c r="L18" s="62"/>
      <c r="M18" s="5"/>
    </row>
    <row r="19" spans="1:13" ht="17.100000000000001" customHeight="1">
      <c r="A19" s="5"/>
      <c r="B19" s="154"/>
      <c r="C19" s="74"/>
      <c r="D19" s="552"/>
      <c r="E19" s="552"/>
      <c r="F19" s="552"/>
      <c r="G19" s="552"/>
      <c r="H19" s="552"/>
      <c r="I19" s="552"/>
      <c r="J19" s="552"/>
      <c r="K19" s="62"/>
      <c r="L19" s="62"/>
      <c r="M19" s="5"/>
    </row>
    <row r="20" spans="1:13">
      <c r="A20" s="5"/>
      <c r="B20" s="62"/>
      <c r="C20" s="761"/>
      <c r="D20" s="761"/>
      <c r="E20" s="761"/>
      <c r="F20" s="761"/>
      <c r="G20" s="761"/>
      <c r="H20" s="761"/>
      <c r="I20" s="761"/>
      <c r="J20" s="761"/>
      <c r="K20" s="761"/>
      <c r="L20" s="62"/>
      <c r="M20" s="5"/>
    </row>
    <row r="21" spans="1:13">
      <c r="A21" s="5"/>
      <c r="B21" s="62"/>
      <c r="C21" s="146"/>
      <c r="D21" s="75"/>
      <c r="E21" s="62"/>
      <c r="F21" s="62"/>
      <c r="G21" s="62"/>
      <c r="H21" s="63"/>
      <c r="I21" s="76"/>
      <c r="J21" s="144"/>
      <c r="K21" s="144"/>
      <c r="L21" s="144"/>
      <c r="M21" s="5"/>
    </row>
    <row r="22" spans="1:13">
      <c r="A22" s="5"/>
      <c r="B22" s="62"/>
      <c r="C22" s="146"/>
      <c r="D22" s="75"/>
      <c r="E22" s="62"/>
      <c r="F22" s="62"/>
      <c r="G22" s="62"/>
      <c r="H22" s="63"/>
      <c r="I22" s="76"/>
      <c r="J22" s="144"/>
      <c r="K22" s="144"/>
      <c r="L22" s="144"/>
      <c r="M22" s="5"/>
    </row>
    <row r="23" spans="1:13">
      <c r="A23" s="5"/>
      <c r="B23" s="69"/>
      <c r="C23" s="146"/>
      <c r="D23" s="75"/>
      <c r="E23" s="62"/>
      <c r="F23" s="62"/>
      <c r="G23" s="62"/>
      <c r="H23" s="63"/>
      <c r="I23" s="64"/>
      <c r="J23" s="144"/>
      <c r="K23" s="65"/>
      <c r="L23" s="69"/>
      <c r="M23" s="5"/>
    </row>
    <row r="24" spans="1:13" ht="17.100000000000001" customHeight="1">
      <c r="A24" s="5"/>
      <c r="B24" s="69"/>
      <c r="C24" s="758"/>
      <c r="D24" s="758"/>
      <c r="E24" s="758"/>
      <c r="F24" s="758"/>
      <c r="G24" s="758"/>
      <c r="H24" s="758"/>
      <c r="I24" s="758"/>
      <c r="J24" s="758"/>
      <c r="K24" s="158"/>
      <c r="L24" s="62"/>
      <c r="M24" s="5"/>
    </row>
    <row r="25" spans="1:13" ht="17.100000000000001" customHeight="1">
      <c r="A25" s="5"/>
      <c r="B25" s="69"/>
      <c r="C25" s="758"/>
      <c r="D25" s="758"/>
      <c r="E25" s="758"/>
      <c r="F25" s="758"/>
      <c r="G25" s="758"/>
      <c r="H25" s="758"/>
      <c r="I25" s="758"/>
      <c r="J25" s="758"/>
      <c r="K25" s="158"/>
      <c r="L25" s="62"/>
      <c r="M25" s="5"/>
    </row>
    <row r="26" spans="1:13" ht="19.5">
      <c r="A26" s="5"/>
      <c r="B26" s="69"/>
      <c r="C26" s="152"/>
      <c r="D26" s="152"/>
      <c r="E26" s="152"/>
      <c r="F26" s="152"/>
      <c r="G26" s="152"/>
      <c r="H26" s="152"/>
      <c r="I26" s="152"/>
      <c r="J26" s="152"/>
      <c r="K26" s="152"/>
      <c r="L26" s="62"/>
      <c r="M26" s="5"/>
    </row>
    <row r="27" spans="1:13" ht="19.5">
      <c r="A27" s="5"/>
      <c r="B27" s="69"/>
      <c r="C27" s="152"/>
      <c r="D27" s="152"/>
      <c r="E27" s="152"/>
      <c r="F27" s="152"/>
      <c r="G27" s="152"/>
      <c r="H27" s="152"/>
      <c r="I27" s="152"/>
      <c r="J27" s="152"/>
      <c r="K27" s="152"/>
      <c r="L27" s="62"/>
      <c r="M27" s="5"/>
    </row>
    <row r="28" spans="1:13" ht="19.5">
      <c r="A28" s="5"/>
      <c r="B28" s="69"/>
      <c r="C28" s="152"/>
      <c r="D28" s="152"/>
      <c r="E28" s="152"/>
      <c r="F28" s="152"/>
      <c r="G28" s="152"/>
      <c r="H28" s="152"/>
      <c r="I28" s="152"/>
      <c r="J28" s="152"/>
      <c r="K28" s="152"/>
      <c r="L28" s="62"/>
      <c r="M28" s="5"/>
    </row>
    <row r="29" spans="1:13">
      <c r="A29" s="5"/>
      <c r="B29" s="69"/>
      <c r="C29" s="69"/>
      <c r="D29" s="70"/>
      <c r="E29" s="62"/>
      <c r="F29" s="62"/>
      <c r="G29" s="66"/>
      <c r="H29" s="67"/>
      <c r="I29" s="68"/>
      <c r="J29" s="144"/>
      <c r="K29" s="65"/>
      <c r="L29" s="62"/>
      <c r="M29" s="5"/>
    </row>
    <row r="30" spans="1:13">
      <c r="A30" s="5"/>
      <c r="B30" s="69"/>
      <c r="C30" s="69"/>
      <c r="D30" s="80"/>
      <c r="E30" s="62"/>
      <c r="F30" s="62"/>
      <c r="G30" s="77"/>
      <c r="H30" s="78"/>
      <c r="I30" s="78"/>
      <c r="J30" s="79"/>
      <c r="K30" s="146"/>
      <c r="L30" s="62"/>
      <c r="M30" s="5"/>
    </row>
    <row r="31" spans="1:13">
      <c r="A31" s="5"/>
      <c r="B31" s="69"/>
      <c r="C31" s="69"/>
      <c r="D31" s="555"/>
      <c r="E31" s="555"/>
      <c r="F31" s="555"/>
      <c r="G31" s="555"/>
      <c r="H31" s="555"/>
      <c r="I31" s="155"/>
      <c r="J31" s="155"/>
      <c r="K31" s="65"/>
      <c r="L31" s="62"/>
      <c r="M31" s="5"/>
    </row>
    <row r="32" spans="1:13">
      <c r="A32" s="5"/>
      <c r="B32" s="69"/>
      <c r="C32" s="69"/>
      <c r="D32" s="70"/>
      <c r="E32" s="70"/>
      <c r="F32" s="70"/>
      <c r="G32" s="70"/>
      <c r="H32" s="70"/>
      <c r="I32" s="155"/>
      <c r="J32" s="155"/>
      <c r="K32" s="65"/>
      <c r="L32" s="62"/>
      <c r="M32" s="5"/>
    </row>
    <row r="33" spans="1:13">
      <c r="A33" s="5"/>
      <c r="B33" s="69"/>
      <c r="C33" s="69"/>
      <c r="D33" s="70"/>
      <c r="E33" s="70"/>
      <c r="F33" s="70"/>
      <c r="G33" s="70"/>
      <c r="H33" s="70"/>
      <c r="I33" s="155"/>
      <c r="J33" s="155"/>
      <c r="K33" s="65"/>
      <c r="L33" s="62"/>
      <c r="M33" s="5"/>
    </row>
    <row r="34" spans="1:13">
      <c r="A34" s="5"/>
      <c r="B34" s="69"/>
      <c r="C34" s="69"/>
      <c r="D34" s="70"/>
      <c r="E34" s="70"/>
      <c r="F34" s="70"/>
      <c r="G34" s="70"/>
      <c r="H34" s="70"/>
      <c r="I34" s="155"/>
      <c r="J34" s="155"/>
      <c r="K34" s="65"/>
      <c r="L34" s="62"/>
      <c r="M34" s="5"/>
    </row>
    <row r="35" spans="1:13">
      <c r="A35" s="5"/>
      <c r="B35" s="69"/>
      <c r="C35" s="69"/>
      <c r="D35" s="70"/>
      <c r="E35" s="70"/>
      <c r="F35" s="70"/>
      <c r="G35" s="70"/>
      <c r="H35" s="70"/>
      <c r="I35" s="155"/>
      <c r="J35" s="155"/>
      <c r="K35" s="65"/>
      <c r="L35" s="62"/>
      <c r="M35" s="5"/>
    </row>
    <row r="36" spans="1:13">
      <c r="A36" s="5"/>
      <c r="B36" s="69"/>
      <c r="C36" s="69"/>
      <c r="D36" s="70"/>
      <c r="E36" s="70"/>
      <c r="F36" s="70"/>
      <c r="G36" s="70"/>
      <c r="H36" s="70"/>
      <c r="I36" s="155"/>
      <c r="J36" s="155"/>
      <c r="K36" s="65"/>
      <c r="L36" s="62"/>
      <c r="M36" s="5"/>
    </row>
    <row r="37" spans="1:13">
      <c r="A37" s="5"/>
      <c r="B37" s="69"/>
      <c r="C37" s="69"/>
      <c r="D37" s="70"/>
      <c r="E37" s="70"/>
      <c r="F37" s="70"/>
      <c r="G37" s="70"/>
      <c r="H37" s="70"/>
      <c r="I37" s="155"/>
      <c r="J37" s="155"/>
      <c r="K37" s="65"/>
      <c r="L37" s="62"/>
      <c r="M37" s="5"/>
    </row>
    <row r="38" spans="1:13">
      <c r="A38" s="5"/>
      <c r="B38" s="69"/>
      <c r="C38" s="69"/>
      <c r="D38" s="70"/>
      <c r="E38" s="70"/>
      <c r="F38" s="70"/>
      <c r="G38" s="70"/>
      <c r="H38" s="70"/>
      <c r="I38" s="155"/>
      <c r="J38" s="155"/>
      <c r="K38" s="65"/>
      <c r="L38" s="62"/>
      <c r="M38" s="5"/>
    </row>
    <row r="39" spans="1:13">
      <c r="A39" s="5"/>
      <c r="B39" s="69"/>
      <c r="C39" s="69"/>
      <c r="D39" s="80"/>
      <c r="E39" s="61"/>
      <c r="F39" s="61"/>
      <c r="G39" s="66"/>
      <c r="H39" s="71"/>
      <c r="I39" s="71"/>
      <c r="J39" s="72"/>
      <c r="K39" s="72"/>
      <c r="L39" s="62"/>
      <c r="M39" s="5"/>
    </row>
    <row r="40" spans="1:13">
      <c r="A40" s="5"/>
      <c r="B40" s="69"/>
      <c r="C40" s="69"/>
      <c r="D40" s="70"/>
      <c r="E40" s="62"/>
      <c r="F40" s="62"/>
      <c r="G40" s="62" t="s">
        <v>171</v>
      </c>
      <c r="H40" s="62"/>
      <c r="I40" s="62"/>
      <c r="J40" s="62"/>
      <c r="K40" s="62"/>
      <c r="L40" s="62"/>
      <c r="M40" s="5"/>
    </row>
    <row r="41" spans="1:13" ht="4.5" customHeight="1">
      <c r="A41" s="5"/>
      <c r="B41" s="69"/>
      <c r="C41" s="69"/>
      <c r="D41" s="80"/>
      <c r="E41" s="759"/>
      <c r="F41" s="759"/>
      <c r="G41" s="759"/>
      <c r="H41" s="759"/>
      <c r="I41" s="759"/>
      <c r="J41" s="759"/>
      <c r="K41" s="759"/>
      <c r="L41" s="144"/>
      <c r="M41" s="5"/>
    </row>
    <row r="42" spans="1:13">
      <c r="A42" s="5"/>
      <c r="B42" s="69"/>
      <c r="C42" s="69"/>
      <c r="D42" s="70"/>
      <c r="E42" s="61"/>
      <c r="F42" s="61"/>
      <c r="G42" s="156" t="s">
        <v>213</v>
      </c>
      <c r="H42" s="156"/>
      <c r="I42" s="156"/>
      <c r="J42" s="156"/>
      <c r="K42" s="156"/>
      <c r="L42" s="62"/>
      <c r="M42" s="5"/>
    </row>
    <row r="43" spans="1:13">
      <c r="A43" s="5"/>
      <c r="B43" s="69"/>
      <c r="C43" s="69"/>
      <c r="D43" s="70"/>
      <c r="E43" s="61"/>
      <c r="F43" s="61"/>
      <c r="G43" s="156"/>
      <c r="H43" s="156"/>
      <c r="I43" s="156"/>
      <c r="J43" s="156"/>
      <c r="K43" s="156"/>
      <c r="L43" s="62"/>
      <c r="M43" s="5"/>
    </row>
    <row r="44" spans="1:13">
      <c r="B44" s="69"/>
      <c r="C44" s="69"/>
      <c r="D44" s="70"/>
      <c r="E44" s="61"/>
      <c r="F44" s="61"/>
      <c r="G44" s="159"/>
      <c r="H44" s="159"/>
      <c r="I44" s="159"/>
      <c r="J44" s="159"/>
      <c r="K44" s="159"/>
      <c r="L44" s="62"/>
    </row>
    <row r="45" spans="1:13">
      <c r="B45" s="760" t="s">
        <v>214</v>
      </c>
      <c r="C45" s="760"/>
      <c r="D45" s="760"/>
      <c r="E45" s="760"/>
      <c r="F45" s="61"/>
      <c r="G45" s="66"/>
      <c r="H45" s="67"/>
      <c r="I45" s="68"/>
      <c r="J45" s="144"/>
    </row>
    <row r="46" spans="1:13">
      <c r="B46" s="5"/>
      <c r="C46" s="5"/>
      <c r="D46" s="5"/>
      <c r="E46" s="5"/>
      <c r="F46" s="5"/>
      <c r="G46" s="5"/>
      <c r="H46" s="5"/>
      <c r="I46" s="5"/>
      <c r="J46" s="5"/>
    </row>
  </sheetData>
  <mergeCells count="9">
    <mergeCell ref="C24:J25"/>
    <mergeCell ref="D31:H31"/>
    <mergeCell ref="E41:K41"/>
    <mergeCell ref="B45:E45"/>
    <mergeCell ref="D14:J14"/>
    <mergeCell ref="D15:J15"/>
    <mergeCell ref="D17:J17"/>
    <mergeCell ref="D19:J19"/>
    <mergeCell ref="C20:K20"/>
  </mergeCells>
  <phoneticPr fontId="3" type="noConversion"/>
  <pageMargins left="0.7" right="0.53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설계대가</vt:lpstr>
      <vt:lpstr>공사감리대가</vt:lpstr>
      <vt:lpstr>프린트</vt:lpstr>
    </vt:vector>
  </TitlesOfParts>
  <Company>LG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정책연구실</dc:creator>
  <cp:lastModifiedBy>정책법제팀</cp:lastModifiedBy>
  <cp:lastPrinted>2018-02-06T01:07:50Z</cp:lastPrinted>
  <dcterms:created xsi:type="dcterms:W3CDTF">2018-01-29T04:17:53Z</dcterms:created>
  <dcterms:modified xsi:type="dcterms:W3CDTF">2018-02-12T07:56:01Z</dcterms:modified>
</cp:coreProperties>
</file>